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36135" yWindow="45" windowWidth="19425" windowHeight="11025" tabRatio="714"/>
  </bookViews>
  <sheets>
    <sheet name="Cover Sheet " sheetId="16" r:id="rId1"/>
    <sheet name="Index" sheetId="1" r:id="rId2"/>
    <sheet name="Table 1 Dashboard" sheetId="2" r:id="rId3"/>
    <sheet name="Table 2 Inventory" sheetId="12" r:id="rId4"/>
    <sheet name="Table 3 Total Utilization" sheetId="3" r:id="rId5"/>
    <sheet name="Table 4 Total Costs" sheetId="4" r:id="rId6"/>
    <sheet name="Table 5 Federal Utilization" sheetId="5" r:id="rId7"/>
    <sheet name="Table 6 Federal Costs" sheetId="6" r:id="rId8"/>
    <sheet name="Table 7 CAS Utilization" sheetId="7" r:id="rId9"/>
    <sheet name="Table 8 CAS Costs" sheetId="8" r:id="rId10"/>
    <sheet name="Table 9 Mandatory Costs" sheetId="9" r:id="rId11"/>
    <sheet name="Table 10 Mand Costs per Hour" sheetId="10" r:id="rId12"/>
    <sheet name="Table 11 Other Costs" sheetId="11" r:id="rId13"/>
    <sheet name="Table 12 Total Hrs and Costs" sheetId="13" r:id="rId14"/>
  </sheets>
  <definedNames>
    <definedName name="_xlnm.Print_Area" localSheetId="1">Index!$A$1:$B$25</definedName>
    <definedName name="_xlnm.Print_Area" localSheetId="11">'Table 10 Mand Costs per Hour'!$A$1:$D$16</definedName>
    <definedName name="_xlnm.Print_Area" localSheetId="12">'Table 11 Other Costs'!$A$1:$E$22</definedName>
    <definedName name="_xlnm.Print_Area" localSheetId="13">'Table 12 Total Hrs and Costs'!$A$1:$D$15</definedName>
    <definedName name="_xlnm.Print_Area" localSheetId="3">'Table 2 Inventory'!$A$1:$G$24</definedName>
    <definedName name="_xlnm.Print_Area" localSheetId="4">'Table 3 Total Utilization'!$A$1:$E$29</definedName>
    <definedName name="_xlnm.Print_Area" localSheetId="5">'Table 4 Total Costs'!$A$1:$D$18</definedName>
    <definedName name="_xlnm.Print_Area" localSheetId="6">'Table 5 Federal Utilization'!$A$1:$D$23</definedName>
    <definedName name="_xlnm.Print_Area" localSheetId="7">'Table 6 Federal Costs'!$A$1:$D$20</definedName>
    <definedName name="_xlnm.Print_Area" localSheetId="8">'Table 7 CAS Utilization'!$A$1:$D$24</definedName>
    <definedName name="_xlnm.Print_Area" localSheetId="9">'Table 8 CAS Costs'!$A$1:$D$20</definedName>
    <definedName name="_xlnm.Print_Area" localSheetId="10">'Table 9 Mandatory Costs'!$A$1:$D$16</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D17" i="3" l="1"/>
  <c r="D8" i="10"/>
  <c r="D15" i="5"/>
  <c r="F15" i="12"/>
  <c r="E15" i="12"/>
  <c r="C14" i="12"/>
  <c r="B15" i="12"/>
  <c r="D15" i="12"/>
  <c r="F11" i="12"/>
  <c r="D8" i="13"/>
  <c r="D8" i="9"/>
  <c r="D15" i="8"/>
  <c r="D16" i="7"/>
  <c r="C16" i="7"/>
  <c r="D15" i="6"/>
  <c r="D16" i="4"/>
  <c r="C17" i="3"/>
  <c r="B17" i="3"/>
  <c r="C8" i="13"/>
  <c r="B8" i="13"/>
  <c r="C10" i="13"/>
  <c r="C9" i="13"/>
  <c r="B9" i="13"/>
  <c r="B10" i="13"/>
  <c r="C5" i="13"/>
  <c r="D5" i="13"/>
  <c r="B5" i="13"/>
  <c r="C4" i="13"/>
  <c r="D4" i="13"/>
  <c r="B4" i="13"/>
  <c r="D11" i="13"/>
  <c r="D6" i="13"/>
  <c r="C6" i="13"/>
  <c r="B6" i="13"/>
  <c r="C11" i="13"/>
  <c r="B11" i="13"/>
</calcChain>
</file>

<file path=xl/sharedStrings.xml><?xml version="1.0" encoding="utf-8"?>
<sst xmlns="http://schemas.openxmlformats.org/spreadsheetml/2006/main" count="219" uniqueCount="80">
  <si>
    <t>Crew Cost</t>
  </si>
  <si>
    <t>Fuel, Oil, Lubricants, and Gases Cost</t>
  </si>
  <si>
    <t>Maintenance Cost</t>
  </si>
  <si>
    <t>Overhead Cost</t>
  </si>
  <si>
    <t>Department of Commerce</t>
  </si>
  <si>
    <t>Department of Energy</t>
  </si>
  <si>
    <t>Department of Homeland Security</t>
  </si>
  <si>
    <t>Department of Justice</t>
  </si>
  <si>
    <t>Department of State</t>
  </si>
  <si>
    <t>Department of Transportation</t>
  </si>
  <si>
    <t>Department of the Interior</t>
  </si>
  <si>
    <t>National Aeronautics and Space Administration</t>
  </si>
  <si>
    <t>National Science Foundation</t>
  </si>
  <si>
    <t>Tennessee Valley Authority</t>
  </si>
  <si>
    <t>Airplane</t>
  </si>
  <si>
    <t>Glider</t>
  </si>
  <si>
    <t>Helicopter</t>
  </si>
  <si>
    <t>Total</t>
  </si>
  <si>
    <t xml:space="preserve"> </t>
  </si>
  <si>
    <t>Federal Aircraft Hours</t>
  </si>
  <si>
    <t>Insurance/Litigation</t>
  </si>
  <si>
    <t>Fuel, Oil Cost</t>
  </si>
  <si>
    <t>Type of Costs</t>
  </si>
  <si>
    <t>Costs</t>
  </si>
  <si>
    <t>Flight Support*</t>
  </si>
  <si>
    <t>Other*</t>
  </si>
  <si>
    <t>Cost Offsets**</t>
  </si>
  <si>
    <t>CAS Hours</t>
  </si>
  <si>
    <t>Index of Tables</t>
  </si>
  <si>
    <t>Department of Agriculture</t>
  </si>
  <si>
    <t>Environmental Protection Agency</t>
  </si>
  <si>
    <t>UAS*</t>
  </si>
  <si>
    <t>Federal Aircraft Costs</t>
  </si>
  <si>
    <t>CAS Costs</t>
  </si>
  <si>
    <t>Department or Agency</t>
  </si>
  <si>
    <t xml:space="preserve">Table 1: </t>
  </si>
  <si>
    <t xml:space="preserve">Table 2: </t>
  </si>
  <si>
    <t xml:space="preserve">Table 3: </t>
  </si>
  <si>
    <t xml:space="preserve">Table 4: </t>
  </si>
  <si>
    <t xml:space="preserve">Table 5: </t>
  </si>
  <si>
    <t xml:space="preserve">Table 6: </t>
  </si>
  <si>
    <t xml:space="preserve">Table 7: </t>
  </si>
  <si>
    <t xml:space="preserve">Table 8: </t>
  </si>
  <si>
    <t xml:space="preserve">Table 9: </t>
  </si>
  <si>
    <t xml:space="preserve">Table 10: </t>
  </si>
  <si>
    <t xml:space="preserve">Table 11: </t>
  </si>
  <si>
    <t xml:space="preserve">Table 12: </t>
  </si>
  <si>
    <t>-</t>
  </si>
  <si>
    <t>FY 2015</t>
  </si>
  <si>
    <t>FY 2016</t>
  </si>
  <si>
    <t>FY 2015 - FY 2017 Dashboard of Costs and Utilization</t>
  </si>
  <si>
    <t>FY 2017 - Federal Operational Aircraft Inventory by Agency and Aircraft Category</t>
  </si>
  <si>
    <t>FY 2015 - FY 2017 Total Utilization by Agency</t>
  </si>
  <si>
    <t xml:space="preserve">FY 2015 - FY 2017 Total Aircraft Costs by Agency </t>
  </si>
  <si>
    <t>FY 2015 - FY 2017 Total Federal Aircraft Utilization (hours) by Agency</t>
  </si>
  <si>
    <t>FY 2015 - FY 2017 Total Federal Aircraft Costs by Agency</t>
  </si>
  <si>
    <t>FY 2015 - FY 2017 Total Commercial Aviation Service (CAS) Utilization (hours) by Agency</t>
  </si>
  <si>
    <t>FY 2015 - FY 2017 Total Commercial Aviation Services (CAS) Costs by Agency</t>
  </si>
  <si>
    <t>FY 2015 - FY 2017 Total Mandatory Costs by Type</t>
  </si>
  <si>
    <t>FY 2015 - FY 2017 Mandatory Costs per Flight Hour by Type of Cost</t>
  </si>
  <si>
    <t>FY 2015 - FY 2017 Total Special Costs</t>
  </si>
  <si>
    <t xml:space="preserve">FY 2015 - FY 2017 Total Federal Aircraft and Commercial Aviation Service (CAS) Utilization and Costs </t>
  </si>
  <si>
    <t>Table 2: FY 2017 Federal Operational Aircraft Inventory by Agency and Aircraft Category</t>
  </si>
  <si>
    <t>FY 2017</t>
  </si>
  <si>
    <t>National Transportation Safety Board</t>
  </si>
  <si>
    <t>Table 1: FY 2015 - FY 2017 Dashboard of Costs and Utilization</t>
  </si>
  <si>
    <t>Table 3: FY 2015 - FY 2017 Total Utilization* by Agency</t>
  </si>
  <si>
    <t xml:space="preserve">Table 4: FY 2015 - FY 2017 Total Aircraft Costs by Agency </t>
  </si>
  <si>
    <t>Table 5: FY 2015 - FY 2017 Total Federal Aircraft Utilization* by Agency</t>
  </si>
  <si>
    <t>Table 6: FY 2015 - FY 2017 Total Federal Aircraft Costs* by Agency</t>
  </si>
  <si>
    <t>Table 7: FY 2015 - FY 2017 Total Commercial Aviation Services (CAS) Utilization* by Agency</t>
  </si>
  <si>
    <t>Table 8: FY 2015 - FY 2017 Total Commercial Aviation Services (CAS) Costs* by Agency</t>
  </si>
  <si>
    <t>Table 9: FY 2015 - FY 2017 Total Mandatory* Costs by Type</t>
  </si>
  <si>
    <t>Table 10: FY 2015 - FY 2017 Mandatory* Costs per Flight Hour by Type of Cost</t>
  </si>
  <si>
    <t>Table 11: FY 2015 - FY 2017  Total Special Costs</t>
  </si>
  <si>
    <t>Table 12: FY 2015 - FY 2017 Total Federal Aircraft and Commercial Aviation Service (CAS) Utilization and Costs</t>
  </si>
  <si>
    <t xml:space="preserve">       </t>
  </si>
  <si>
    <t xml:space="preserve">                       </t>
  </si>
  <si>
    <t xml:space="preserve">                        FY 2017 Aviation Open Data Set</t>
  </si>
  <si>
    <t xml:space="preserve">                          FY 2017 Federal Aviation Open Data Set*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</si>
</sst>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quot;$&quot;#,##0_);\(&quot;$&quot;#,##0\)"/>
    <numFmt numFmtId="6" formatCode="&quot;$&quot;#,##0_);[Red]\(&quot;$&quot;#,##0\)"/>
    <numFmt numFmtId="43" formatCode="_(* #,##0.00_);_(* \(#,##0.00\);_(* &quot;-&quot;??_);_(@_)"/>
    <numFmt numFmtId="164" formatCode="&quot;$&quot;#,##0"/>
    <numFmt numFmtId="165" formatCode="&quot;$&quot;#,##0.00"/>
    <numFmt numFmtId="166" formatCode="[$-409]mmmm\ d\,\ yyyy;@"/>
    <numFmt numFmtId="167" formatCode="_(* #,##0_);_(* \(#,##0\);_(* &quot;-&quot;??_);_(@_)"/>
  </numFmts>
  <fonts count="28" x14ac:knownFonts="1">
    <font>
      <sz val="11"/>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b/>
      <sz val="11"/>
      <color theme="1"/>
      <name val="Arial"/>
      <family val="2"/>
    </font>
    <font>
      <sz val="10"/>
      <color theme="1"/>
      <name val="Arial"/>
      <family val="2"/>
    </font>
    <font>
      <b/>
      <sz val="10"/>
      <color theme="1"/>
      <name val="Arial"/>
      <family val="2"/>
    </font>
    <font>
      <b/>
      <sz val="10"/>
      <name val="Arial"/>
      <family val="2"/>
    </font>
    <font>
      <b/>
      <sz val="11"/>
      <color rgb="FF000000"/>
      <name val="Calibri"/>
      <family val="2"/>
    </font>
    <font>
      <sz val="12"/>
      <color theme="1"/>
      <name val="Arial"/>
      <family val="2"/>
    </font>
    <font>
      <sz val="10"/>
      <name val="Arial"/>
      <family val="2"/>
    </font>
    <font>
      <b/>
      <sz val="14"/>
      <color theme="1"/>
      <name val="Arial"/>
      <family val="2"/>
    </font>
    <font>
      <sz val="11"/>
      <name val="Arial"/>
      <family val="2"/>
    </font>
    <font>
      <b/>
      <sz val="14"/>
      <name val="Arial"/>
      <family val="2"/>
    </font>
    <font>
      <sz val="11"/>
      <color rgb="FF000000"/>
      <name val="Calibri"/>
      <family val="2"/>
    </font>
    <font>
      <b/>
      <sz val="11"/>
      <color rgb="FF000000"/>
      <name val="Arial"/>
      <family val="2"/>
    </font>
    <font>
      <sz val="11"/>
      <color rgb="FF000000"/>
      <name val="Arial"/>
      <family val="2"/>
    </font>
    <font>
      <b/>
      <sz val="12"/>
      <color theme="1"/>
      <name val="Arial"/>
      <family val="2"/>
    </font>
    <font>
      <sz val="12"/>
      <name val="Arial"/>
      <family val="2"/>
    </font>
    <font>
      <sz val="11"/>
      <color theme="1"/>
      <name val="Arial"/>
      <family val="2"/>
    </font>
    <font>
      <sz val="28"/>
      <color theme="1"/>
      <name val="Arial"/>
      <family val="2"/>
    </font>
    <font>
      <sz val="28"/>
      <color theme="0"/>
      <name val="Arial"/>
      <family val="2"/>
    </font>
    <font>
      <b/>
      <sz val="28"/>
      <color theme="1"/>
      <name val="Arial"/>
      <family val="2"/>
    </font>
    <font>
      <u/>
      <sz val="11"/>
      <color theme="10"/>
      <name val="Arial"/>
      <family val="2"/>
    </font>
    <font>
      <u/>
      <sz val="11"/>
      <color theme="11"/>
      <name val="Arial"/>
      <family val="2"/>
    </font>
    <font>
      <sz val="8"/>
      <name val="Arial"/>
      <family val="2"/>
    </font>
    <font>
      <sz val="14"/>
      <color theme="1"/>
      <name val="Arial"/>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3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bottom style="medium">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8">
    <xf numFmtId="0" fontId="0" fillId="0" borderId="0"/>
    <xf numFmtId="0" fontId="11" fillId="0" borderId="0"/>
    <xf numFmtId="0" fontId="11" fillId="0" borderId="0"/>
    <xf numFmtId="0" fontId="11" fillId="0" borderId="0"/>
    <xf numFmtId="0" fontId="20" fillId="0" borderId="0"/>
    <xf numFmtId="43" fontId="20"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cellStyleXfs>
  <cellXfs count="212">
    <xf numFmtId="0" fontId="0" fillId="0" borderId="0" xfId="0"/>
    <xf numFmtId="0" fontId="0" fillId="0" borderId="0" xfId="0"/>
    <xf numFmtId="0" fontId="5" fillId="0" borderId="0" xfId="0" applyFont="1"/>
    <xf numFmtId="0" fontId="10" fillId="0" borderId="0" xfId="0" applyFont="1"/>
    <xf numFmtId="0" fontId="6" fillId="0" borderId="0" xfId="0" applyFont="1" applyAlignment="1">
      <alignment wrapText="1"/>
    </xf>
    <xf numFmtId="6" fontId="6" fillId="0" borderId="0" xfId="0" applyNumberFormat="1" applyFont="1" applyAlignment="1">
      <alignment wrapText="1"/>
    </xf>
    <xf numFmtId="0" fontId="6" fillId="0" borderId="0" xfId="0" applyFont="1"/>
    <xf numFmtId="6" fontId="0" fillId="0" borderId="0" xfId="0" applyNumberFormat="1"/>
    <xf numFmtId="6" fontId="0" fillId="0" borderId="0" xfId="0" applyNumberFormat="1" applyAlignment="1">
      <alignment wrapText="1"/>
    </xf>
    <xf numFmtId="0" fontId="0" fillId="0" borderId="0" xfId="0" applyFont="1"/>
    <xf numFmtId="0" fontId="0" fillId="0" borderId="0" xfId="0" applyFont="1" applyBorder="1"/>
    <xf numFmtId="0" fontId="9" fillId="0" borderId="0" xfId="0" applyFont="1"/>
    <xf numFmtId="4" fontId="0" fillId="0" borderId="0" xfId="0" applyNumberFormat="1" applyFont="1"/>
    <xf numFmtId="0" fontId="0" fillId="0" borderId="0" xfId="0" applyNumberFormat="1" applyFont="1"/>
    <xf numFmtId="0" fontId="12" fillId="0" borderId="0" xfId="0" applyFont="1" applyAlignment="1">
      <alignment horizontal="center" vertical="center"/>
    </xf>
    <xf numFmtId="0" fontId="6" fillId="0" borderId="0" xfId="0" applyNumberFormat="1" applyFont="1" applyAlignment="1">
      <alignment horizontal="left"/>
    </xf>
    <xf numFmtId="0" fontId="15" fillId="0" borderId="0" xfId="0" applyFont="1"/>
    <xf numFmtId="0" fontId="5" fillId="0" borderId="0" xfId="0" applyFont="1" applyBorder="1" applyAlignment="1">
      <alignment horizontal="center" wrapText="1"/>
    </xf>
    <xf numFmtId="0" fontId="5" fillId="0" borderId="0" xfId="0" applyNumberFormat="1" applyFont="1" applyBorder="1" applyAlignment="1">
      <alignment horizontal="center" wrapText="1"/>
    </xf>
    <xf numFmtId="165" fontId="5" fillId="0" borderId="0" xfId="0" applyNumberFormat="1" applyFont="1" applyBorder="1" applyAlignment="1">
      <alignment horizontal="center" wrapText="1"/>
    </xf>
    <xf numFmtId="0" fontId="0" fillId="0" borderId="0" xfId="0" applyNumberFormat="1" applyFont="1" applyBorder="1"/>
    <xf numFmtId="165" fontId="0" fillId="0" borderId="0" xfId="0" applyNumberFormat="1" applyFont="1" applyBorder="1"/>
    <xf numFmtId="0" fontId="5" fillId="0" borderId="0" xfId="0" applyFont="1" applyAlignment="1">
      <alignment horizontal="center"/>
    </xf>
    <xf numFmtId="0" fontId="0" fillId="0" borderId="0" xfId="0" applyFont="1" applyAlignment="1"/>
    <xf numFmtId="0" fontId="0" fillId="0" borderId="0" xfId="0" applyFont="1" applyAlignment="1">
      <alignment horizontal="center"/>
    </xf>
    <xf numFmtId="0" fontId="10" fillId="0" borderId="0" xfId="0" applyFont="1" applyAlignment="1">
      <alignment wrapText="1"/>
    </xf>
    <xf numFmtId="0" fontId="12" fillId="0" borderId="0" xfId="0" applyFont="1" applyAlignment="1"/>
    <xf numFmtId="0" fontId="12" fillId="0" borderId="0" xfId="0" applyFont="1" applyAlignment="1">
      <alignment vertical="center"/>
    </xf>
    <xf numFmtId="0" fontId="14" fillId="0" borderId="0" xfId="0" applyFont="1" applyAlignment="1">
      <alignment vertical="center"/>
    </xf>
    <xf numFmtId="0" fontId="9" fillId="0" borderId="0" xfId="0" applyFont="1" applyAlignment="1">
      <alignment wrapText="1"/>
    </xf>
    <xf numFmtId="0" fontId="6" fillId="0" borderId="0" xfId="0" applyFont="1" applyAlignment="1">
      <alignment horizontal="center"/>
    </xf>
    <xf numFmtId="0" fontId="6" fillId="0" borderId="0" xfId="0" applyFont="1" applyAlignment="1"/>
    <xf numFmtId="0" fontId="6" fillId="0" borderId="0" xfId="0" applyFont="1" applyBorder="1"/>
    <xf numFmtId="0" fontId="6" fillId="0" borderId="0" xfId="0" applyNumberFormat="1" applyFont="1" applyBorder="1"/>
    <xf numFmtId="165" fontId="6" fillId="0" borderId="0" xfId="0" applyNumberFormat="1" applyFont="1" applyBorder="1"/>
    <xf numFmtId="0" fontId="20" fillId="0" borderId="0" xfId="4"/>
    <xf numFmtId="0" fontId="21" fillId="4" borderId="4" xfId="4" applyFont="1" applyFill="1" applyBorder="1" applyAlignment="1"/>
    <xf numFmtId="0" fontId="21" fillId="4" borderId="0" xfId="4" applyFont="1" applyFill="1" applyBorder="1" applyAlignment="1"/>
    <xf numFmtId="0" fontId="21" fillId="4" borderId="5" xfId="4" applyFont="1" applyFill="1" applyBorder="1" applyAlignment="1"/>
    <xf numFmtId="0" fontId="21" fillId="4" borderId="4" xfId="4" applyFont="1" applyFill="1" applyBorder="1" applyAlignment="1">
      <alignment horizontal="center"/>
    </xf>
    <xf numFmtId="0" fontId="21" fillId="4" borderId="0" xfId="4" applyFont="1" applyFill="1" applyBorder="1" applyAlignment="1">
      <alignment horizontal="center"/>
    </xf>
    <xf numFmtId="0" fontId="21" fillId="4" borderId="5" xfId="4" applyFont="1" applyFill="1" applyBorder="1" applyAlignment="1">
      <alignment horizontal="center"/>
    </xf>
    <xf numFmtId="0" fontId="21" fillId="3" borderId="4" xfId="4" applyFont="1" applyFill="1" applyBorder="1" applyAlignment="1">
      <alignment horizontal="center"/>
    </xf>
    <xf numFmtId="0" fontId="21" fillId="3" borderId="0" xfId="4" applyFont="1" applyFill="1" applyBorder="1" applyAlignment="1">
      <alignment horizontal="center"/>
    </xf>
    <xf numFmtId="0" fontId="21" fillId="3" borderId="5" xfId="4" applyFont="1" applyFill="1" applyBorder="1" applyAlignment="1">
      <alignment horizontal="center"/>
    </xf>
    <xf numFmtId="0" fontId="21" fillId="3" borderId="11" xfId="4" applyFont="1" applyFill="1" applyBorder="1" applyAlignment="1">
      <alignment horizontal="center"/>
    </xf>
    <xf numFmtId="0" fontId="21" fillId="3" borderId="18" xfId="4" applyFont="1" applyFill="1" applyBorder="1" applyAlignment="1">
      <alignment horizontal="center"/>
    </xf>
    <xf numFmtId="0" fontId="21" fillId="3" borderId="19" xfId="4" applyFont="1" applyFill="1" applyBorder="1" applyAlignment="1">
      <alignment horizontal="center"/>
    </xf>
    <xf numFmtId="0" fontId="12" fillId="0" borderId="0" xfId="0" applyFont="1" applyAlignment="1">
      <alignment wrapText="1"/>
    </xf>
    <xf numFmtId="0" fontId="14" fillId="0" borderId="0" xfId="0" applyFont="1" applyAlignment="1"/>
    <xf numFmtId="164" fontId="6" fillId="0" borderId="0" xfId="0" applyNumberFormat="1" applyFont="1" applyBorder="1"/>
    <xf numFmtId="164" fontId="6" fillId="2" borderId="24" xfId="0" applyNumberFormat="1" applyFont="1" applyFill="1" applyBorder="1" applyAlignment="1">
      <alignment vertical="center" wrapText="1"/>
    </xf>
    <xf numFmtId="0" fontId="9" fillId="0" borderId="0" xfId="0" applyFont="1" applyAlignment="1">
      <alignment horizontal="left" vertical="center" wrapText="1"/>
    </xf>
    <xf numFmtId="0" fontId="17" fillId="0" borderId="0" xfId="0" applyFont="1" applyAlignment="1">
      <alignment horizontal="left" wrapText="1"/>
    </xf>
    <xf numFmtId="0" fontId="16" fillId="0" borderId="0" xfId="0" applyFont="1" applyAlignment="1">
      <alignment horizontal="left" wrapText="1"/>
    </xf>
    <xf numFmtId="0" fontId="9" fillId="0" borderId="0" xfId="0" applyFont="1" applyAlignment="1">
      <alignment horizontal="left" wrapText="1"/>
    </xf>
    <xf numFmtId="0" fontId="12" fillId="0" borderId="0" xfId="0" applyFont="1" applyAlignment="1">
      <alignment vertical="top" wrapText="1"/>
    </xf>
    <xf numFmtId="0" fontId="12" fillId="0" borderId="0" xfId="0" applyFont="1" applyAlignment="1">
      <alignment vertical="top"/>
    </xf>
    <xf numFmtId="0" fontId="0" fillId="0" borderId="0" xfId="0" applyFont="1" applyAlignment="1">
      <alignment vertical="top"/>
    </xf>
    <xf numFmtId="0" fontId="12" fillId="0" borderId="0" xfId="0" applyFont="1" applyAlignment="1">
      <alignment horizontal="left" vertical="top"/>
    </xf>
    <xf numFmtId="0" fontId="12" fillId="0" borderId="0" xfId="0" applyFont="1" applyBorder="1" applyAlignment="1">
      <alignment vertical="top" wrapText="1"/>
    </xf>
    <xf numFmtId="0" fontId="12" fillId="0" borderId="0" xfId="0" applyFont="1" applyBorder="1" applyAlignment="1">
      <alignment vertical="top"/>
    </xf>
    <xf numFmtId="0" fontId="0" fillId="0" borderId="0" xfId="0" applyFont="1" applyBorder="1" applyAlignment="1">
      <alignment vertical="top"/>
    </xf>
    <xf numFmtId="0" fontId="27" fillId="0" borderId="0" xfId="0" applyFont="1" applyAlignment="1">
      <alignment vertical="top"/>
    </xf>
    <xf numFmtId="0" fontId="0" fillId="0" borderId="0" xfId="0" applyAlignment="1">
      <alignment vertical="top"/>
    </xf>
    <xf numFmtId="0" fontId="7" fillId="0" borderId="0" xfId="0" applyFont="1" applyAlignment="1">
      <alignment wrapText="1"/>
    </xf>
    <xf numFmtId="0" fontId="7" fillId="0" borderId="17"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5" xfId="0" applyFont="1" applyFill="1" applyBorder="1" applyAlignment="1">
      <alignment horizontal="center" vertical="center"/>
    </xf>
    <xf numFmtId="0" fontId="0" fillId="0" borderId="0" xfId="0" applyFont="1" applyAlignment="1">
      <alignment vertical="center"/>
    </xf>
    <xf numFmtId="0" fontId="6" fillId="2" borderId="23" xfId="0" applyFont="1" applyFill="1" applyBorder="1" applyAlignment="1">
      <alignment vertical="center"/>
    </xf>
    <xf numFmtId="0" fontId="5" fillId="0" borderId="0" xfId="0" applyNumberFormat="1" applyFont="1" applyAlignment="1">
      <alignment horizontal="center" vertical="center"/>
    </xf>
    <xf numFmtId="0" fontId="6" fillId="0" borderId="0" xfId="0" applyFont="1" applyAlignment="1">
      <alignment vertical="center"/>
    </xf>
    <xf numFmtId="3" fontId="6" fillId="0" borderId="0" xfId="0" applyNumberFormat="1" applyFont="1" applyAlignment="1">
      <alignment horizontal="center" vertical="center"/>
    </xf>
    <xf numFmtId="0" fontId="7" fillId="0" borderId="1" xfId="0" applyFont="1" applyFill="1" applyBorder="1" applyAlignment="1">
      <alignment horizontal="center" vertical="center"/>
    </xf>
    <xf numFmtId="164" fontId="7" fillId="0" borderId="2" xfId="0" applyNumberFormat="1" applyFont="1" applyFill="1" applyBorder="1" applyAlignment="1">
      <alignment horizontal="center" vertical="center"/>
    </xf>
    <xf numFmtId="164" fontId="7" fillId="0" borderId="3" xfId="0" applyNumberFormat="1" applyFont="1" applyFill="1" applyBorder="1" applyAlignment="1">
      <alignment horizontal="center" vertical="center"/>
    </xf>
    <xf numFmtId="6" fontId="0" fillId="0" borderId="0" xfId="0" applyNumberFormat="1" applyFont="1" applyAlignment="1">
      <alignment vertical="center"/>
    </xf>
    <xf numFmtId="164" fontId="6" fillId="0" borderId="25" xfId="0" applyNumberFormat="1" applyFont="1" applyBorder="1" applyAlignment="1">
      <alignment vertical="center"/>
    </xf>
    <xf numFmtId="0" fontId="7" fillId="0" borderId="17" xfId="0" applyFont="1" applyFill="1" applyBorder="1" applyAlignment="1">
      <alignment vertical="center"/>
    </xf>
    <xf numFmtId="0" fontId="6" fillId="0" borderId="25" xfId="0" applyFont="1" applyBorder="1" applyAlignment="1">
      <alignment vertical="center"/>
    </xf>
    <xf numFmtId="167" fontId="6" fillId="2" borderId="6" xfId="5" applyNumberFormat="1" applyFont="1" applyFill="1" applyBorder="1" applyAlignment="1">
      <alignment horizontal="right" vertical="center"/>
    </xf>
    <xf numFmtId="167" fontId="6" fillId="2" borderId="7" xfId="5" applyNumberFormat="1" applyFont="1" applyFill="1" applyBorder="1" applyAlignment="1">
      <alignment horizontal="right" vertical="center"/>
    </xf>
    <xf numFmtId="167" fontId="6" fillId="0" borderId="6" xfId="5" applyNumberFormat="1" applyFont="1" applyBorder="1" applyAlignment="1">
      <alignment horizontal="right" vertical="center"/>
    </xf>
    <xf numFmtId="167" fontId="6" fillId="0" borderId="7" xfId="5" applyNumberFormat="1" applyFont="1" applyBorder="1" applyAlignment="1">
      <alignment horizontal="right" vertical="center"/>
    </xf>
    <xf numFmtId="167" fontId="7" fillId="0" borderId="14" xfId="5" applyNumberFormat="1" applyFont="1" applyBorder="1" applyAlignment="1">
      <alignment horizontal="right" vertical="center"/>
    </xf>
    <xf numFmtId="167" fontId="7" fillId="0" borderId="15" xfId="5" applyNumberFormat="1" applyFont="1" applyBorder="1" applyAlignment="1">
      <alignment horizontal="right" vertical="center"/>
    </xf>
    <xf numFmtId="0" fontId="6" fillId="2" borderId="4" xfId="0" applyFont="1" applyFill="1" applyBorder="1" applyAlignment="1">
      <alignment vertical="center"/>
    </xf>
    <xf numFmtId="0" fontId="6" fillId="0" borderId="4" xfId="0" applyFont="1" applyBorder="1" applyAlignment="1">
      <alignment vertical="center"/>
    </xf>
    <xf numFmtId="0" fontId="6" fillId="0" borderId="11" xfId="0" applyFont="1" applyBorder="1" applyAlignment="1">
      <alignment vertical="center"/>
    </xf>
    <xf numFmtId="0" fontId="5" fillId="0" borderId="0" xfId="0" applyFont="1" applyAlignment="1">
      <alignment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6" fontId="5" fillId="0" borderId="0" xfId="0" applyNumberFormat="1" applyFont="1" applyBorder="1" applyAlignment="1">
      <alignment vertical="center" wrapText="1"/>
    </xf>
    <xf numFmtId="6" fontId="5" fillId="0" borderId="0" xfId="0" applyNumberFormat="1" applyFont="1" applyBorder="1" applyAlignment="1">
      <alignment vertical="center"/>
    </xf>
    <xf numFmtId="6" fontId="0" fillId="0" borderId="0" xfId="0" applyNumberFormat="1" applyFont="1" applyAlignment="1">
      <alignment vertical="center" wrapText="1"/>
    </xf>
    <xf numFmtId="0" fontId="5" fillId="0" borderId="0" xfId="0" applyFont="1" applyBorder="1" applyAlignment="1">
      <alignment vertical="center"/>
    </xf>
    <xf numFmtId="0" fontId="6" fillId="2" borderId="4" xfId="0" applyFont="1" applyFill="1" applyBorder="1" applyAlignment="1">
      <alignment vertical="center" wrapText="1"/>
    </xf>
    <xf numFmtId="6" fontId="0" fillId="0" borderId="0" xfId="0" applyNumberFormat="1" applyFont="1" applyBorder="1" applyAlignment="1">
      <alignment vertical="center" wrapText="1"/>
    </xf>
    <xf numFmtId="0" fontId="0" fillId="0" borderId="0" xfId="0" applyFont="1" applyBorder="1" applyAlignment="1">
      <alignment vertical="center"/>
    </xf>
    <xf numFmtId="0" fontId="6" fillId="0" borderId="4" xfId="0" applyFont="1" applyBorder="1" applyAlignment="1">
      <alignment vertical="center" wrapText="1"/>
    </xf>
    <xf numFmtId="0" fontId="6" fillId="0" borderId="11" xfId="0" applyFont="1" applyBorder="1" applyAlignment="1">
      <alignment vertical="center" wrapText="1"/>
    </xf>
    <xf numFmtId="4" fontId="5" fillId="0" borderId="0" xfId="0" applyNumberFormat="1" applyFont="1" applyAlignment="1">
      <alignment vertical="center" wrapText="1"/>
    </xf>
    <xf numFmtId="0" fontId="7" fillId="0" borderId="8" xfId="0" applyFont="1" applyFill="1" applyBorder="1" applyAlignment="1">
      <alignment horizontal="left" vertical="center" wrapText="1"/>
    </xf>
    <xf numFmtId="0" fontId="7" fillId="0" borderId="17"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6" fillId="2" borderId="4" xfId="0" applyFont="1" applyFill="1" applyBorder="1" applyAlignment="1">
      <alignment horizontal="left" vertical="center"/>
    </xf>
    <xf numFmtId="6" fontId="5" fillId="0" borderId="0" xfId="0" applyNumberFormat="1" applyFont="1" applyAlignment="1">
      <alignment vertical="center" wrapText="1"/>
    </xf>
    <xf numFmtId="165" fontId="0" fillId="0" borderId="0" xfId="0" applyNumberFormat="1" applyFont="1" applyAlignment="1">
      <alignment vertical="center"/>
    </xf>
    <xf numFmtId="0" fontId="6" fillId="0" borderId="4" xfId="0" applyFont="1" applyBorder="1" applyAlignment="1">
      <alignment horizontal="left" vertical="center"/>
    </xf>
    <xf numFmtId="0" fontId="6" fillId="0" borderId="11" xfId="0" applyFont="1" applyBorder="1" applyAlignment="1">
      <alignment horizontal="left" vertical="center"/>
    </xf>
    <xf numFmtId="6" fontId="5" fillId="0" borderId="0" xfId="0" applyNumberFormat="1" applyFont="1" applyAlignment="1">
      <alignment vertical="center"/>
    </xf>
    <xf numFmtId="0" fontId="7" fillId="0" borderId="11" xfId="0" applyFont="1" applyFill="1" applyBorder="1" applyAlignment="1">
      <alignment horizontal="left" vertical="center"/>
    </xf>
    <xf numFmtId="0" fontId="0" fillId="0" borderId="0" xfId="0" applyAlignment="1">
      <alignment vertical="center"/>
    </xf>
    <xf numFmtId="6" fontId="7" fillId="0" borderId="0" xfId="0" applyNumberFormat="1" applyFont="1" applyAlignment="1">
      <alignment vertical="center"/>
    </xf>
    <xf numFmtId="164" fontId="7" fillId="0" borderId="16" xfId="0" applyNumberFormat="1" applyFont="1" applyFill="1" applyBorder="1" applyAlignment="1">
      <alignment horizontal="center" vertical="center"/>
    </xf>
    <xf numFmtId="164" fontId="7" fillId="0" borderId="15" xfId="0" applyNumberFormat="1" applyFont="1" applyFill="1" applyBorder="1" applyAlignment="1">
      <alignment horizontal="center" vertical="center"/>
    </xf>
    <xf numFmtId="4" fontId="7" fillId="0" borderId="0" xfId="0" applyNumberFormat="1" applyFont="1" applyAlignment="1">
      <alignment vertical="center"/>
    </xf>
    <xf numFmtId="0" fontId="5" fillId="0" borderId="0" xfId="0" applyFont="1" applyAlignment="1">
      <alignment vertical="center" wrapText="1"/>
    </xf>
    <xf numFmtId="0" fontId="7" fillId="0" borderId="17" xfId="0" applyFont="1" applyFill="1" applyBorder="1" applyAlignment="1">
      <alignment horizontal="left" vertical="center"/>
    </xf>
    <xf numFmtId="0" fontId="5" fillId="0" borderId="0" xfId="0" applyNumberFormat="1" applyFont="1" applyAlignment="1">
      <alignment vertical="center"/>
    </xf>
    <xf numFmtId="0" fontId="0" fillId="0" borderId="0" xfId="0" applyNumberFormat="1" applyAlignment="1">
      <alignment vertical="center"/>
    </xf>
    <xf numFmtId="0" fontId="7" fillId="0" borderId="13" xfId="0" applyFont="1" applyFill="1" applyBorder="1" applyAlignment="1">
      <alignment horizontal="left" vertical="center"/>
    </xf>
    <xf numFmtId="167" fontId="7" fillId="0" borderId="16" xfId="5" applyNumberFormat="1" applyFont="1" applyFill="1" applyBorder="1" applyAlignment="1">
      <alignment horizontal="right" vertical="center"/>
    </xf>
    <xf numFmtId="167" fontId="7" fillId="0" borderId="15" xfId="5" applyNumberFormat="1" applyFont="1" applyFill="1" applyBorder="1" applyAlignment="1">
      <alignment horizontal="right" vertical="center"/>
    </xf>
    <xf numFmtId="3" fontId="0" fillId="0" borderId="0" xfId="0" applyNumberFormat="1" applyFont="1" applyAlignment="1">
      <alignment vertical="center"/>
    </xf>
    <xf numFmtId="165" fontId="13" fillId="0" borderId="0" xfId="1" applyNumberFormat="1" applyFont="1" applyFill="1" applyAlignment="1">
      <alignment vertical="center"/>
    </xf>
    <xf numFmtId="165" fontId="13" fillId="0" borderId="0" xfId="1" applyNumberFormat="1" applyFont="1" applyAlignment="1">
      <alignment vertical="center"/>
    </xf>
    <xf numFmtId="165" fontId="13" fillId="0" borderId="0" xfId="2" applyNumberFormat="1" applyFont="1" applyAlignment="1">
      <alignment vertical="center"/>
    </xf>
    <xf numFmtId="4" fontId="5" fillId="0" borderId="0" xfId="0" applyNumberFormat="1" applyFont="1" applyAlignment="1">
      <alignment vertical="center"/>
    </xf>
    <xf numFmtId="0" fontId="0" fillId="0" borderId="0" xfId="0" applyFont="1" applyAlignment="1">
      <alignment vertical="center" wrapText="1"/>
    </xf>
    <xf numFmtId="0" fontId="7" fillId="0" borderId="17" xfId="0" applyFont="1" applyFill="1" applyBorder="1" applyAlignment="1">
      <alignment horizontal="left" vertical="center" wrapText="1"/>
    </xf>
    <xf numFmtId="0" fontId="0" fillId="0" borderId="0" xfId="0" applyAlignment="1">
      <alignment vertical="center" wrapText="1"/>
    </xf>
    <xf numFmtId="165" fontId="8" fillId="0" borderId="0" xfId="1" applyNumberFormat="1" applyFont="1" applyAlignment="1">
      <alignment vertical="center"/>
    </xf>
    <xf numFmtId="6" fontId="0" fillId="0" borderId="0" xfId="0" applyNumberFormat="1" applyAlignment="1">
      <alignment vertical="center" wrapText="1"/>
    </xf>
    <xf numFmtId="0" fontId="6" fillId="2" borderId="11" xfId="0" applyFont="1" applyFill="1" applyBorder="1" applyAlignment="1">
      <alignment vertical="center" wrapText="1"/>
    </xf>
    <xf numFmtId="0" fontId="7" fillId="0" borderId="12" xfId="0" applyFont="1" applyFill="1" applyBorder="1" applyAlignment="1">
      <alignment horizontal="left" vertical="center"/>
    </xf>
    <xf numFmtId="0" fontId="10" fillId="0" borderId="0" xfId="0" applyFont="1" applyAlignment="1">
      <alignment vertical="center" wrapText="1"/>
    </xf>
    <xf numFmtId="0" fontId="10"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18" fillId="0" borderId="0" xfId="0" applyFont="1" applyAlignment="1">
      <alignment horizontal="center" vertical="center"/>
    </xf>
    <xf numFmtId="0" fontId="4" fillId="0" borderId="0" xfId="0" applyFont="1" applyAlignment="1">
      <alignment vertical="center"/>
    </xf>
    <xf numFmtId="0" fontId="3" fillId="0" borderId="0" xfId="0" applyFont="1" applyAlignment="1">
      <alignment vertical="center" wrapText="1"/>
    </xf>
    <xf numFmtId="0" fontId="19" fillId="0" borderId="0" xfId="0" applyFont="1" applyAlignment="1">
      <alignment vertical="center" wrapText="1"/>
    </xf>
    <xf numFmtId="0" fontId="19" fillId="0" borderId="0" xfId="0" applyFont="1" applyFill="1" applyAlignment="1">
      <alignment vertical="center"/>
    </xf>
    <xf numFmtId="0" fontId="4" fillId="0" borderId="0" xfId="0" applyFont="1" applyAlignment="1">
      <alignment vertical="center" wrapText="1"/>
    </xf>
    <xf numFmtId="0" fontId="3" fillId="0" borderId="0" xfId="0" applyFont="1" applyBorder="1" applyAlignment="1">
      <alignment vertical="center" wrapText="1"/>
    </xf>
    <xf numFmtId="0" fontId="4" fillId="0" borderId="0" xfId="0" applyFont="1" applyBorder="1" applyAlignment="1">
      <alignment vertical="center" wrapText="1"/>
    </xf>
    <xf numFmtId="0" fontId="6" fillId="0" borderId="0" xfId="0" applyFont="1" applyBorder="1" applyAlignment="1">
      <alignment vertical="center"/>
    </xf>
    <xf numFmtId="0" fontId="10" fillId="0" borderId="0" xfId="0" applyFont="1" applyBorder="1" applyAlignment="1">
      <alignment vertical="center"/>
    </xf>
    <xf numFmtId="5" fontId="6" fillId="2" borderId="6" xfId="5" applyNumberFormat="1" applyFont="1" applyFill="1" applyBorder="1" applyAlignment="1">
      <alignment horizontal="right" vertical="center"/>
    </xf>
    <xf numFmtId="5" fontId="6" fillId="2" borderId="7" xfId="5" applyNumberFormat="1" applyFont="1" applyFill="1" applyBorder="1" applyAlignment="1">
      <alignment horizontal="right" vertical="center"/>
    </xf>
    <xf numFmtId="5" fontId="6" fillId="0" borderId="6" xfId="5" applyNumberFormat="1" applyFont="1" applyBorder="1" applyAlignment="1">
      <alignment horizontal="right" vertical="center"/>
    </xf>
    <xf numFmtId="5" fontId="6" fillId="0" borderId="7" xfId="5" applyNumberFormat="1" applyFont="1" applyBorder="1" applyAlignment="1">
      <alignment horizontal="right" vertical="center"/>
    </xf>
    <xf numFmtId="5" fontId="7" fillId="0" borderId="16" xfId="5" applyNumberFormat="1" applyFont="1" applyFill="1" applyBorder="1" applyAlignment="1">
      <alignment horizontal="right" vertical="center"/>
    </xf>
    <xf numFmtId="5" fontId="7" fillId="0" borderId="15" xfId="5" applyNumberFormat="1" applyFont="1" applyFill="1" applyBorder="1" applyAlignment="1">
      <alignment horizontal="right" vertical="center"/>
    </xf>
    <xf numFmtId="5" fontId="7" fillId="0" borderId="14" xfId="5" applyNumberFormat="1" applyFont="1" applyBorder="1" applyAlignment="1">
      <alignment horizontal="right" vertical="center"/>
    </xf>
    <xf numFmtId="5" fontId="7" fillId="0" borderId="15" xfId="5" applyNumberFormat="1" applyFont="1" applyBorder="1" applyAlignment="1">
      <alignment horizontal="right" vertical="center"/>
    </xf>
    <xf numFmtId="5" fontId="6" fillId="0" borderId="9" xfId="5" applyNumberFormat="1" applyFont="1" applyBorder="1" applyAlignment="1">
      <alignment horizontal="right" vertical="center"/>
    </xf>
    <xf numFmtId="5" fontId="6" fillId="0" borderId="10" xfId="5" applyNumberFormat="1" applyFont="1" applyBorder="1" applyAlignment="1">
      <alignment horizontal="right" vertical="center"/>
    </xf>
    <xf numFmtId="0" fontId="4" fillId="0" borderId="0" xfId="0" applyFont="1" applyAlignment="1">
      <alignment vertical="top" wrapText="1"/>
    </xf>
    <xf numFmtId="0" fontId="2" fillId="0" borderId="0" xfId="0" applyFont="1" applyFill="1" applyAlignment="1">
      <alignment vertical="center"/>
    </xf>
    <xf numFmtId="0" fontId="2" fillId="0" borderId="0" xfId="0" applyFont="1" applyFill="1" applyAlignment="1">
      <alignment vertical="center" wrapText="1"/>
    </xf>
    <xf numFmtId="0" fontId="2" fillId="0" borderId="0" xfId="0" applyFont="1" applyFill="1" applyBorder="1" applyAlignment="1">
      <alignment vertical="center" wrapText="1"/>
    </xf>
    <xf numFmtId="167" fontId="6" fillId="0" borderId="0" xfId="0" applyNumberFormat="1" applyFont="1" applyAlignment="1"/>
    <xf numFmtId="167" fontId="0" fillId="0" borderId="0" xfId="0" applyNumberFormat="1" applyFont="1" applyAlignment="1">
      <alignment vertical="center"/>
    </xf>
    <xf numFmtId="0" fontId="6" fillId="0" borderId="4" xfId="0" applyFont="1" applyFill="1" applyBorder="1" applyAlignment="1">
      <alignment vertical="center"/>
    </xf>
    <xf numFmtId="167" fontId="6" fillId="0" borderId="6" xfId="5" applyNumberFormat="1" applyFont="1" applyFill="1" applyBorder="1" applyAlignment="1">
      <alignment horizontal="right" vertical="center"/>
    </xf>
    <xf numFmtId="167" fontId="6" fillId="0" borderId="7" xfId="5" applyNumberFormat="1" applyFont="1" applyFill="1" applyBorder="1" applyAlignment="1">
      <alignment horizontal="right" vertical="center"/>
    </xf>
    <xf numFmtId="167" fontId="6" fillId="0" borderId="0" xfId="0" applyNumberFormat="1" applyFont="1"/>
    <xf numFmtId="0" fontId="6" fillId="0" borderId="4" xfId="0" applyFont="1" applyFill="1" applyBorder="1" applyAlignment="1">
      <alignment vertical="center" wrapText="1"/>
    </xf>
    <xf numFmtId="0" fontId="5" fillId="0" borderId="0" xfId="0" applyFont="1" applyFill="1" applyAlignment="1">
      <alignment vertical="center"/>
    </xf>
    <xf numFmtId="0" fontId="0" fillId="0" borderId="0" xfId="0" applyFill="1" applyAlignment="1">
      <alignment vertical="center"/>
    </xf>
    <xf numFmtId="5" fontId="6" fillId="0" borderId="6" xfId="5" applyNumberFormat="1" applyFont="1" applyFill="1" applyBorder="1" applyAlignment="1">
      <alignment horizontal="right" vertical="center"/>
    </xf>
    <xf numFmtId="5" fontId="6" fillId="0" borderId="7" xfId="5" applyNumberFormat="1" applyFont="1" applyFill="1" applyBorder="1" applyAlignment="1">
      <alignment horizontal="right" vertical="center"/>
    </xf>
    <xf numFmtId="167" fontId="7" fillId="0" borderId="0" xfId="5" applyNumberFormat="1" applyFont="1" applyBorder="1" applyAlignment="1">
      <alignment horizontal="right" vertical="center"/>
    </xf>
    <xf numFmtId="0" fontId="0" fillId="0" borderId="27" xfId="0" applyFont="1" applyBorder="1"/>
    <xf numFmtId="0" fontId="0" fillId="0" borderId="28" xfId="0" applyFont="1" applyBorder="1"/>
    <xf numFmtId="5" fontId="6" fillId="0" borderId="29" xfId="5" applyNumberFormat="1" applyFont="1" applyBorder="1" applyAlignment="1">
      <alignment horizontal="right" vertical="center"/>
    </xf>
    <xf numFmtId="5" fontId="6" fillId="2" borderId="29" xfId="5" applyNumberFormat="1" applyFont="1" applyFill="1" applyBorder="1" applyAlignment="1">
      <alignment horizontal="right" vertical="center"/>
    </xf>
    <xf numFmtId="5" fontId="7" fillId="0" borderId="26" xfId="5" applyNumberFormat="1" applyFont="1" applyBorder="1" applyAlignment="1">
      <alignment horizontal="right" vertical="center"/>
    </xf>
    <xf numFmtId="0" fontId="7" fillId="0" borderId="26" xfId="0" applyFont="1" applyFill="1" applyBorder="1" applyAlignment="1">
      <alignment horizontal="center" vertical="center" wrapText="1"/>
    </xf>
    <xf numFmtId="0" fontId="1" fillId="0" borderId="0" xfId="0" applyFont="1" applyFill="1" applyAlignment="1">
      <alignment vertical="center"/>
    </xf>
    <xf numFmtId="15" fontId="23" fillId="3" borderId="4" xfId="4" applyNumberFormat="1" applyFont="1" applyFill="1" applyBorder="1" applyAlignment="1">
      <alignment horizontal="center"/>
    </xf>
    <xf numFmtId="15" fontId="23" fillId="3" borderId="0" xfId="4" applyNumberFormat="1" applyFont="1" applyFill="1" applyBorder="1" applyAlignment="1">
      <alignment horizontal="center"/>
    </xf>
    <xf numFmtId="15" fontId="23" fillId="3" borderId="5" xfId="4" applyNumberFormat="1" applyFont="1" applyFill="1" applyBorder="1" applyAlignment="1">
      <alignment horizontal="center"/>
    </xf>
    <xf numFmtId="0" fontId="21" fillId="4" borderId="4" xfId="4" applyFont="1" applyFill="1" applyBorder="1" applyAlignment="1">
      <alignment horizontal="center"/>
    </xf>
    <xf numFmtId="0" fontId="21" fillId="4" borderId="0" xfId="4" applyFont="1" applyFill="1" applyBorder="1" applyAlignment="1">
      <alignment horizontal="center"/>
    </xf>
    <xf numFmtId="0" fontId="21" fillId="4" borderId="5" xfId="4" applyFont="1" applyFill="1" applyBorder="1" applyAlignment="1">
      <alignment horizontal="center"/>
    </xf>
    <xf numFmtId="0" fontId="21" fillId="3" borderId="20" xfId="4" applyFont="1" applyFill="1" applyBorder="1" applyAlignment="1">
      <alignment horizontal="center"/>
    </xf>
    <xf numFmtId="0" fontId="21" fillId="3" borderId="21" xfId="4" applyFont="1" applyFill="1" applyBorder="1" applyAlignment="1">
      <alignment horizontal="center"/>
    </xf>
    <xf numFmtId="0" fontId="21" fillId="3" borderId="22" xfId="4" applyFont="1" applyFill="1" applyBorder="1" applyAlignment="1">
      <alignment horizontal="center"/>
    </xf>
    <xf numFmtId="0" fontId="21" fillId="3" borderId="4" xfId="4" applyFont="1" applyFill="1" applyBorder="1" applyAlignment="1">
      <alignment horizontal="center"/>
    </xf>
    <xf numFmtId="0" fontId="21" fillId="3" borderId="0" xfId="4" applyFont="1" applyFill="1" applyBorder="1" applyAlignment="1">
      <alignment horizontal="center"/>
    </xf>
    <xf numFmtId="0" fontId="21" fillId="3" borderId="5" xfId="4" applyFont="1" applyFill="1" applyBorder="1" applyAlignment="1">
      <alignment horizontal="center"/>
    </xf>
    <xf numFmtId="0" fontId="22" fillId="4" borderId="4" xfId="4" applyFont="1" applyFill="1" applyBorder="1" applyAlignment="1">
      <alignment horizontal="center"/>
    </xf>
    <xf numFmtId="0" fontId="22" fillId="4" borderId="0" xfId="4" applyFont="1" applyFill="1" applyBorder="1" applyAlignment="1">
      <alignment horizontal="center"/>
    </xf>
    <xf numFmtId="0" fontId="22" fillId="4" borderId="5" xfId="4" applyFont="1" applyFill="1" applyBorder="1" applyAlignment="1">
      <alignment horizontal="center"/>
    </xf>
    <xf numFmtId="166" fontId="22" fillId="4" borderId="4" xfId="4" applyNumberFormat="1" applyFont="1" applyFill="1" applyBorder="1" applyAlignment="1">
      <alignment horizontal="center"/>
    </xf>
    <xf numFmtId="166" fontId="22" fillId="4" borderId="0" xfId="4" applyNumberFormat="1" applyFont="1" applyFill="1" applyBorder="1" applyAlignment="1">
      <alignment horizontal="center"/>
    </xf>
    <xf numFmtId="166" fontId="22" fillId="4" borderId="5" xfId="4" applyNumberFormat="1" applyFont="1" applyFill="1" applyBorder="1" applyAlignment="1">
      <alignment horizontal="center"/>
    </xf>
    <xf numFmtId="0" fontId="23" fillId="3" borderId="4" xfId="4" applyFont="1" applyFill="1" applyBorder="1" applyAlignment="1">
      <alignment horizontal="center"/>
    </xf>
    <xf numFmtId="0" fontId="23" fillId="3" borderId="0" xfId="4" applyFont="1" applyFill="1" applyBorder="1" applyAlignment="1">
      <alignment horizontal="center"/>
    </xf>
    <xf numFmtId="0" fontId="23" fillId="3" borderId="5" xfId="4" applyFont="1" applyFill="1" applyBorder="1" applyAlignment="1">
      <alignment horizontal="center"/>
    </xf>
    <xf numFmtId="0" fontId="12" fillId="0" borderId="0" xfId="0" applyFont="1" applyAlignment="1">
      <alignment horizontal="center" vertical="center"/>
    </xf>
    <xf numFmtId="0" fontId="18" fillId="0" borderId="0" xfId="0" applyFont="1" applyAlignment="1">
      <alignment horizontal="center" vertical="center"/>
    </xf>
    <xf numFmtId="0" fontId="0" fillId="0" borderId="0" xfId="0" applyAlignment="1">
      <alignment horizontal="center" vertical="center"/>
    </xf>
    <xf numFmtId="0" fontId="12" fillId="0" borderId="0" xfId="0" applyFont="1" applyAlignment="1">
      <alignment horizontal="center" vertical="center" wrapText="1"/>
    </xf>
    <xf numFmtId="0" fontId="14" fillId="0" borderId="0" xfId="0" applyFont="1" applyAlignment="1">
      <alignment horizontal="center" vertical="center" wrapText="1"/>
    </xf>
    <xf numFmtId="0" fontId="12" fillId="0" borderId="0" xfId="0" applyFont="1" applyBorder="1" applyAlignment="1">
      <alignment horizontal="center" vertical="center" wrapText="1"/>
    </xf>
  </cellXfs>
  <cellStyles count="58">
    <cellStyle name="Comma" xfId="5" builtinId="3"/>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Normal" xfId="0" builtinId="0"/>
    <cellStyle name="Normal 2" xfId="1"/>
    <cellStyle name="Normal 2 2" xfId="3"/>
    <cellStyle name="Normal 3" xfId="2"/>
    <cellStyle name="Normal 3 2" xfId="4"/>
  </cellStyles>
  <dxfs count="0"/>
  <tableStyles count="0" defaultTableStyle="TableStyleMedium9" defaultPivotStyle="PivotStyleLight16"/>
  <colors>
    <mruColors>
      <color rgb="FFA330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Mandatory</a:t>
            </a:r>
            <a:r>
              <a:rPr lang="en-US" baseline="0"/>
              <a:t> Costs FY 2015 - FY 2017</a:t>
            </a:r>
            <a:endParaRPr lang="en-US"/>
          </a:p>
        </c:rich>
      </c:tx>
      <c:layout/>
      <c:overlay val="0"/>
    </c:title>
    <c:autoTitleDeleted val="0"/>
    <c:plotArea>
      <c:layout>
        <c:manualLayout>
          <c:layoutTarget val="inner"/>
          <c:xMode val="edge"/>
          <c:yMode val="edge"/>
          <c:x val="0.106639647296541"/>
          <c:y val="0.148735676333141"/>
          <c:w val="0.72986120379020403"/>
          <c:h val="0.74917338838742698"/>
        </c:manualLayout>
      </c:layout>
      <c:areaChart>
        <c:grouping val="stacked"/>
        <c:varyColors val="0"/>
        <c:ser>
          <c:idx val="0"/>
          <c:order val="0"/>
          <c:tx>
            <c:strRef>
              <c:f>'Table 9 Mandatory Costs'!$A$4</c:f>
              <c:strCache>
                <c:ptCount val="1"/>
                <c:pt idx="0">
                  <c:v>Crew Cost</c:v>
                </c:pt>
              </c:strCache>
            </c:strRef>
          </c:tx>
          <c:cat>
            <c:strRef>
              <c:f>'Table 9 Mandatory Costs'!$B$3:$D$3</c:f>
              <c:strCache>
                <c:ptCount val="3"/>
                <c:pt idx="0">
                  <c:v>FY 2015</c:v>
                </c:pt>
                <c:pt idx="1">
                  <c:v>FY 2016</c:v>
                </c:pt>
                <c:pt idx="2">
                  <c:v>FY 2017</c:v>
                </c:pt>
              </c:strCache>
            </c:strRef>
          </c:cat>
          <c:val>
            <c:numRef>
              <c:f>'Table 9 Mandatory Costs'!$B$4:$D$4</c:f>
              <c:numCache>
                <c:formatCode>"$"#,##0_);\("$"#,##0\)</c:formatCode>
                <c:ptCount val="3"/>
                <c:pt idx="0">
                  <c:v>91151528</c:v>
                </c:pt>
                <c:pt idx="1">
                  <c:v>86252281</c:v>
                </c:pt>
                <c:pt idx="2">
                  <c:v>94001815</c:v>
                </c:pt>
              </c:numCache>
            </c:numRef>
          </c:val>
        </c:ser>
        <c:ser>
          <c:idx val="1"/>
          <c:order val="1"/>
          <c:tx>
            <c:strRef>
              <c:f>'Table 9 Mandatory Costs'!$A$5</c:f>
              <c:strCache>
                <c:ptCount val="1"/>
                <c:pt idx="0">
                  <c:v>Fuel, Oil Cost</c:v>
                </c:pt>
              </c:strCache>
            </c:strRef>
          </c:tx>
          <c:cat>
            <c:strRef>
              <c:f>'Table 9 Mandatory Costs'!$B$3:$D$3</c:f>
              <c:strCache>
                <c:ptCount val="3"/>
                <c:pt idx="0">
                  <c:v>FY 2015</c:v>
                </c:pt>
                <c:pt idx="1">
                  <c:v>FY 2016</c:v>
                </c:pt>
                <c:pt idx="2">
                  <c:v>FY 2017</c:v>
                </c:pt>
              </c:strCache>
            </c:strRef>
          </c:cat>
          <c:val>
            <c:numRef>
              <c:f>'Table 9 Mandatory Costs'!$B$5:$D$5</c:f>
              <c:numCache>
                <c:formatCode>"$"#,##0_);\("$"#,##0\)</c:formatCode>
                <c:ptCount val="3"/>
                <c:pt idx="0">
                  <c:v>99272478</c:v>
                </c:pt>
                <c:pt idx="1">
                  <c:v>81250509</c:v>
                </c:pt>
                <c:pt idx="2">
                  <c:v>72028931</c:v>
                </c:pt>
              </c:numCache>
            </c:numRef>
          </c:val>
        </c:ser>
        <c:ser>
          <c:idx val="2"/>
          <c:order val="2"/>
          <c:tx>
            <c:strRef>
              <c:f>'Table 9 Mandatory Costs'!$A$6</c:f>
              <c:strCache>
                <c:ptCount val="1"/>
                <c:pt idx="0">
                  <c:v>Maintenance Cost</c:v>
                </c:pt>
              </c:strCache>
            </c:strRef>
          </c:tx>
          <c:cat>
            <c:strRef>
              <c:f>'Table 9 Mandatory Costs'!$B$3:$D$3</c:f>
              <c:strCache>
                <c:ptCount val="3"/>
                <c:pt idx="0">
                  <c:v>FY 2015</c:v>
                </c:pt>
                <c:pt idx="1">
                  <c:v>FY 2016</c:v>
                </c:pt>
                <c:pt idx="2">
                  <c:v>FY 2017</c:v>
                </c:pt>
              </c:strCache>
            </c:strRef>
          </c:cat>
          <c:val>
            <c:numRef>
              <c:f>'Table 9 Mandatory Costs'!$B$6:$D$6</c:f>
              <c:numCache>
                <c:formatCode>"$"#,##0_);\("$"#,##0\)</c:formatCode>
                <c:ptCount val="3"/>
                <c:pt idx="0">
                  <c:v>318299232</c:v>
                </c:pt>
                <c:pt idx="1">
                  <c:v>338411481</c:v>
                </c:pt>
                <c:pt idx="2">
                  <c:v>339132790</c:v>
                </c:pt>
              </c:numCache>
            </c:numRef>
          </c:val>
        </c:ser>
        <c:ser>
          <c:idx val="3"/>
          <c:order val="3"/>
          <c:tx>
            <c:strRef>
              <c:f>'Table 9 Mandatory Costs'!$A$7</c:f>
              <c:strCache>
                <c:ptCount val="1"/>
                <c:pt idx="0">
                  <c:v>Overhead Cost</c:v>
                </c:pt>
              </c:strCache>
            </c:strRef>
          </c:tx>
          <c:cat>
            <c:strRef>
              <c:f>'Table 9 Mandatory Costs'!$B$3:$D$3</c:f>
              <c:strCache>
                <c:ptCount val="3"/>
                <c:pt idx="0">
                  <c:v>FY 2015</c:v>
                </c:pt>
                <c:pt idx="1">
                  <c:v>FY 2016</c:v>
                </c:pt>
                <c:pt idx="2">
                  <c:v>FY 2017</c:v>
                </c:pt>
              </c:strCache>
            </c:strRef>
          </c:cat>
          <c:val>
            <c:numRef>
              <c:f>'Table 9 Mandatory Costs'!$B$7:$D$7</c:f>
              <c:numCache>
                <c:formatCode>"$"#,##0_);\("$"#,##0\)</c:formatCode>
                <c:ptCount val="3"/>
                <c:pt idx="0">
                  <c:v>182720454</c:v>
                </c:pt>
                <c:pt idx="1">
                  <c:v>192839939</c:v>
                </c:pt>
                <c:pt idx="2">
                  <c:v>185562916</c:v>
                </c:pt>
              </c:numCache>
            </c:numRef>
          </c:val>
        </c:ser>
        <c:dLbls>
          <c:showLegendKey val="0"/>
          <c:showVal val="0"/>
          <c:showCatName val="0"/>
          <c:showSerName val="0"/>
          <c:showPercent val="0"/>
          <c:showBubbleSize val="0"/>
        </c:dLbls>
        <c:axId val="55803904"/>
        <c:axId val="55805440"/>
      </c:areaChart>
      <c:catAx>
        <c:axId val="55803904"/>
        <c:scaling>
          <c:orientation val="minMax"/>
        </c:scaling>
        <c:delete val="0"/>
        <c:axPos val="b"/>
        <c:numFmt formatCode="General" sourceLinked="1"/>
        <c:majorTickMark val="out"/>
        <c:minorTickMark val="none"/>
        <c:tickLblPos val="nextTo"/>
        <c:txPr>
          <a:bodyPr/>
          <a:lstStyle/>
          <a:p>
            <a:pPr>
              <a:defRPr b="1"/>
            </a:pPr>
            <a:endParaRPr lang="en-US"/>
          </a:p>
        </c:txPr>
        <c:crossAx val="55805440"/>
        <c:crosses val="autoZero"/>
        <c:auto val="1"/>
        <c:lblAlgn val="ctr"/>
        <c:lblOffset val="100"/>
        <c:noMultiLvlLbl val="0"/>
      </c:catAx>
      <c:valAx>
        <c:axId val="55805440"/>
        <c:scaling>
          <c:orientation val="minMax"/>
        </c:scaling>
        <c:delete val="0"/>
        <c:axPos val="l"/>
        <c:majorGridlines/>
        <c:numFmt formatCode="&quot;$&quot;#,##0_);\(&quot;$&quot;#,##0\)" sourceLinked="1"/>
        <c:majorTickMark val="out"/>
        <c:minorTickMark val="none"/>
        <c:tickLblPos val="nextTo"/>
        <c:crossAx val="55803904"/>
        <c:crosses val="autoZero"/>
        <c:crossBetween val="midCat"/>
      </c:valAx>
    </c:plotArea>
    <c:legend>
      <c:legendPos val="r"/>
      <c:layout>
        <c:manualLayout>
          <c:xMode val="edge"/>
          <c:yMode val="edge"/>
          <c:x val="0.87982526381347903"/>
          <c:y val="0.25849154272382602"/>
          <c:w val="0.10679382628465001"/>
          <c:h val="0.52468358121901404"/>
        </c:manualLayout>
      </c:layout>
      <c:overlay val="0"/>
    </c:legend>
    <c:plotVisOnly val="1"/>
    <c:dispBlanksAs val="zero"/>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Aircraft Utilization By Agency</a:t>
            </a:r>
            <a:r>
              <a:rPr lang="en-US" baseline="0"/>
              <a:t> FY 2015 - FY 2017</a:t>
            </a:r>
            <a:endParaRPr lang="en-US"/>
          </a:p>
        </c:rich>
      </c:tx>
      <c:layout>
        <c:manualLayout>
          <c:xMode val="edge"/>
          <c:yMode val="edge"/>
          <c:x val="0.21296157424766346"/>
          <c:y val="1.0808473843493299E-2"/>
        </c:manualLayout>
      </c:layout>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8.5354923082531398E-2"/>
          <c:y val="0.120950648214428"/>
          <c:w val="0.81708862349144196"/>
          <c:h val="0.61792365916381697"/>
        </c:manualLayout>
      </c:layout>
      <c:bar3DChart>
        <c:barDir val="col"/>
        <c:grouping val="clustered"/>
        <c:varyColors val="0"/>
        <c:ser>
          <c:idx val="2"/>
          <c:order val="0"/>
          <c:tx>
            <c:strRef>
              <c:f>'Table 3 Total Utilization'!$B$3</c:f>
              <c:strCache>
                <c:ptCount val="1"/>
                <c:pt idx="0">
                  <c:v>FY 2015</c:v>
                </c:pt>
              </c:strCache>
            </c:strRef>
          </c:tx>
          <c:invertIfNegative val="0"/>
          <c:cat>
            <c:strRef>
              <c:f>'Table 3 Total Utilization'!$A$4:$A$16</c:f>
              <c:strCache>
                <c:ptCount val="13"/>
                <c:pt idx="0">
                  <c:v>Department of Agriculture</c:v>
                </c:pt>
                <c:pt idx="1">
                  <c:v>Department of Commerce</c:v>
                </c:pt>
                <c:pt idx="2">
                  <c:v>Department of Energy</c:v>
                </c:pt>
                <c:pt idx="3">
                  <c:v>Department of Homeland Security</c:v>
                </c:pt>
                <c:pt idx="4">
                  <c:v>Department of Justice</c:v>
                </c:pt>
                <c:pt idx="5">
                  <c:v>Department of State</c:v>
                </c:pt>
                <c:pt idx="6">
                  <c:v>Department of Transportation</c:v>
                </c:pt>
                <c:pt idx="7">
                  <c:v>Department of the Interior</c:v>
                </c:pt>
                <c:pt idx="8">
                  <c:v>Environmental Protection Agency</c:v>
                </c:pt>
                <c:pt idx="9">
                  <c:v>National Aeronautics and Space Administration</c:v>
                </c:pt>
                <c:pt idx="10">
                  <c:v>National Science Foundation</c:v>
                </c:pt>
                <c:pt idx="11">
                  <c:v>National Transportation Safety Board</c:v>
                </c:pt>
                <c:pt idx="12">
                  <c:v>Tennessee Valley Authority</c:v>
                </c:pt>
              </c:strCache>
            </c:strRef>
          </c:cat>
          <c:val>
            <c:numRef>
              <c:f>'Table 3 Total Utilization'!$B$4:$B$16</c:f>
              <c:numCache>
                <c:formatCode>_(* #,##0_);_(* \(#,##0\);_(* "-"??_);_(@_)</c:formatCode>
                <c:ptCount val="13"/>
                <c:pt idx="0">
                  <c:v>86950.8</c:v>
                </c:pt>
                <c:pt idx="1">
                  <c:v>4919.3999999999996</c:v>
                </c:pt>
                <c:pt idx="2">
                  <c:v>49156.9</c:v>
                </c:pt>
                <c:pt idx="3">
                  <c:v>97920.7</c:v>
                </c:pt>
                <c:pt idx="4">
                  <c:v>27994.7</c:v>
                </c:pt>
                <c:pt idx="5">
                  <c:v>43556.2</c:v>
                </c:pt>
                <c:pt idx="6">
                  <c:v>28633.8</c:v>
                </c:pt>
                <c:pt idx="7">
                  <c:v>52048.1</c:v>
                </c:pt>
                <c:pt idx="8">
                  <c:v>199</c:v>
                </c:pt>
                <c:pt idx="9">
                  <c:v>13169.4</c:v>
                </c:pt>
                <c:pt idx="10">
                  <c:v>1934.2</c:v>
                </c:pt>
                <c:pt idx="12">
                  <c:v>3450.5</c:v>
                </c:pt>
              </c:numCache>
            </c:numRef>
          </c:val>
        </c:ser>
        <c:ser>
          <c:idx val="3"/>
          <c:order val="1"/>
          <c:tx>
            <c:strRef>
              <c:f>'Table 3 Total Utilization'!$C$3</c:f>
              <c:strCache>
                <c:ptCount val="1"/>
                <c:pt idx="0">
                  <c:v>FY 2016</c:v>
                </c:pt>
              </c:strCache>
            </c:strRef>
          </c:tx>
          <c:invertIfNegative val="0"/>
          <c:cat>
            <c:strRef>
              <c:f>'Table 3 Total Utilization'!$A$4:$A$16</c:f>
              <c:strCache>
                <c:ptCount val="13"/>
                <c:pt idx="0">
                  <c:v>Department of Agriculture</c:v>
                </c:pt>
                <c:pt idx="1">
                  <c:v>Department of Commerce</c:v>
                </c:pt>
                <c:pt idx="2">
                  <c:v>Department of Energy</c:v>
                </c:pt>
                <c:pt idx="3">
                  <c:v>Department of Homeland Security</c:v>
                </c:pt>
                <c:pt idx="4">
                  <c:v>Department of Justice</c:v>
                </c:pt>
                <c:pt idx="5">
                  <c:v>Department of State</c:v>
                </c:pt>
                <c:pt idx="6">
                  <c:v>Department of Transportation</c:v>
                </c:pt>
                <c:pt idx="7">
                  <c:v>Department of the Interior</c:v>
                </c:pt>
                <c:pt idx="8">
                  <c:v>Environmental Protection Agency</c:v>
                </c:pt>
                <c:pt idx="9">
                  <c:v>National Aeronautics and Space Administration</c:v>
                </c:pt>
                <c:pt idx="10">
                  <c:v>National Science Foundation</c:v>
                </c:pt>
                <c:pt idx="11">
                  <c:v>National Transportation Safety Board</c:v>
                </c:pt>
                <c:pt idx="12">
                  <c:v>Tennessee Valley Authority</c:v>
                </c:pt>
              </c:strCache>
            </c:strRef>
          </c:cat>
          <c:val>
            <c:numRef>
              <c:f>'Table 3 Total Utilization'!$C$4:$C$16</c:f>
              <c:numCache>
                <c:formatCode>_(* #,##0_);_(* \(#,##0\);_(* "-"??_);_(@_)</c:formatCode>
                <c:ptCount val="13"/>
                <c:pt idx="0">
                  <c:v>85808.8</c:v>
                </c:pt>
                <c:pt idx="1">
                  <c:v>5389.7</c:v>
                </c:pt>
                <c:pt idx="2">
                  <c:v>49422.9</c:v>
                </c:pt>
                <c:pt idx="3">
                  <c:v>102424.7</c:v>
                </c:pt>
                <c:pt idx="4">
                  <c:v>28603.599999999999</c:v>
                </c:pt>
                <c:pt idx="5">
                  <c:v>34832.300000000003</c:v>
                </c:pt>
                <c:pt idx="6">
                  <c:v>29136.799999999999</c:v>
                </c:pt>
                <c:pt idx="7">
                  <c:v>62368.6</c:v>
                </c:pt>
                <c:pt idx="8">
                  <c:v>234</c:v>
                </c:pt>
                <c:pt idx="9">
                  <c:v>14773.3</c:v>
                </c:pt>
                <c:pt idx="10">
                  <c:v>2613.1999999999998</c:v>
                </c:pt>
                <c:pt idx="12">
                  <c:v>2633.3</c:v>
                </c:pt>
              </c:numCache>
            </c:numRef>
          </c:val>
        </c:ser>
        <c:ser>
          <c:idx val="4"/>
          <c:order val="2"/>
          <c:tx>
            <c:strRef>
              <c:f>'Table 3 Total Utilization'!$D$3</c:f>
              <c:strCache>
                <c:ptCount val="1"/>
                <c:pt idx="0">
                  <c:v>FY 2017</c:v>
                </c:pt>
              </c:strCache>
            </c:strRef>
          </c:tx>
          <c:invertIfNegative val="0"/>
          <c:cat>
            <c:strRef>
              <c:f>'Table 3 Total Utilization'!$A$4:$A$16</c:f>
              <c:strCache>
                <c:ptCount val="13"/>
                <c:pt idx="0">
                  <c:v>Department of Agriculture</c:v>
                </c:pt>
                <c:pt idx="1">
                  <c:v>Department of Commerce</c:v>
                </c:pt>
                <c:pt idx="2">
                  <c:v>Department of Energy</c:v>
                </c:pt>
                <c:pt idx="3">
                  <c:v>Department of Homeland Security</c:v>
                </c:pt>
                <c:pt idx="4">
                  <c:v>Department of Justice</c:v>
                </c:pt>
                <c:pt idx="5">
                  <c:v>Department of State</c:v>
                </c:pt>
                <c:pt idx="6">
                  <c:v>Department of Transportation</c:v>
                </c:pt>
                <c:pt idx="7">
                  <c:v>Department of the Interior</c:v>
                </c:pt>
                <c:pt idx="8">
                  <c:v>Environmental Protection Agency</c:v>
                </c:pt>
                <c:pt idx="9">
                  <c:v>National Aeronautics and Space Administration</c:v>
                </c:pt>
                <c:pt idx="10">
                  <c:v>National Science Foundation</c:v>
                </c:pt>
                <c:pt idx="11">
                  <c:v>National Transportation Safety Board</c:v>
                </c:pt>
                <c:pt idx="12">
                  <c:v>Tennessee Valley Authority</c:v>
                </c:pt>
              </c:strCache>
            </c:strRef>
          </c:cat>
          <c:val>
            <c:numRef>
              <c:f>'Table 3 Total Utilization'!$D$4:$D$16</c:f>
              <c:numCache>
                <c:formatCode>_(* #,##0_);_(* \(#,##0\);_(* "-"??_);_(@_)</c:formatCode>
                <c:ptCount val="13"/>
                <c:pt idx="0">
                  <c:v>102338</c:v>
                </c:pt>
                <c:pt idx="1">
                  <c:v>7991</c:v>
                </c:pt>
                <c:pt idx="2">
                  <c:v>51745</c:v>
                </c:pt>
                <c:pt idx="3">
                  <c:v>79001</c:v>
                </c:pt>
                <c:pt idx="4">
                  <c:v>29457</c:v>
                </c:pt>
                <c:pt idx="5">
                  <c:v>35869</c:v>
                </c:pt>
                <c:pt idx="6">
                  <c:v>30410</c:v>
                </c:pt>
                <c:pt idx="7">
                  <c:v>60154</c:v>
                </c:pt>
                <c:pt idx="8">
                  <c:v>260</c:v>
                </c:pt>
                <c:pt idx="9">
                  <c:v>13187</c:v>
                </c:pt>
                <c:pt idx="10">
                  <c:v>3816</c:v>
                </c:pt>
                <c:pt idx="11">
                  <c:v>15</c:v>
                </c:pt>
                <c:pt idx="12">
                  <c:v>2409</c:v>
                </c:pt>
              </c:numCache>
            </c:numRef>
          </c:val>
        </c:ser>
        <c:dLbls>
          <c:showLegendKey val="0"/>
          <c:showVal val="0"/>
          <c:showCatName val="0"/>
          <c:showSerName val="0"/>
          <c:showPercent val="0"/>
          <c:showBubbleSize val="0"/>
        </c:dLbls>
        <c:gapWidth val="150"/>
        <c:shape val="box"/>
        <c:axId val="55827840"/>
        <c:axId val="212276352"/>
        <c:axId val="0"/>
      </c:bar3DChart>
      <c:catAx>
        <c:axId val="55827840"/>
        <c:scaling>
          <c:orientation val="minMax"/>
        </c:scaling>
        <c:delete val="0"/>
        <c:axPos val="b"/>
        <c:numFmt formatCode="General" sourceLinked="0"/>
        <c:majorTickMark val="out"/>
        <c:minorTickMark val="none"/>
        <c:tickLblPos val="nextTo"/>
        <c:crossAx val="212276352"/>
        <c:crosses val="autoZero"/>
        <c:auto val="1"/>
        <c:lblAlgn val="ctr"/>
        <c:lblOffset val="100"/>
        <c:noMultiLvlLbl val="0"/>
      </c:catAx>
      <c:valAx>
        <c:axId val="212276352"/>
        <c:scaling>
          <c:orientation val="minMax"/>
        </c:scaling>
        <c:delete val="0"/>
        <c:axPos val="l"/>
        <c:majorGridlines/>
        <c:numFmt formatCode="_(* #,##0_);_(* \(#,##0\);_(* &quot;-&quot;??_);_(@_)" sourceLinked="1"/>
        <c:majorTickMark val="out"/>
        <c:minorTickMark val="none"/>
        <c:tickLblPos val="nextTo"/>
        <c:crossAx val="55827840"/>
        <c:crosses val="autoZero"/>
        <c:crossBetween val="between"/>
      </c:valAx>
    </c:plotArea>
    <c:legend>
      <c:legendPos val="r"/>
      <c:layout/>
      <c:overlay val="0"/>
    </c:legend>
    <c:plotVisOnly val="1"/>
    <c:dispBlanksAs val="gap"/>
    <c:showDLblsOverMax val="0"/>
  </c:chart>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Aircraft Costs</a:t>
            </a:r>
            <a:r>
              <a:rPr lang="en-US" baseline="0"/>
              <a:t> by Agency FY 2015 - FY 2017</a:t>
            </a:r>
            <a:endParaRPr lang="en-US"/>
          </a:p>
        </c:rich>
      </c:tx>
      <c:layout/>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0.10870309614076018"/>
          <c:y val="0.12620374506476112"/>
          <c:w val="0.81369677589428002"/>
          <c:h val="0.52525915321190897"/>
        </c:manualLayout>
      </c:layout>
      <c:bar3DChart>
        <c:barDir val="col"/>
        <c:grouping val="clustered"/>
        <c:varyColors val="0"/>
        <c:ser>
          <c:idx val="2"/>
          <c:order val="0"/>
          <c:tx>
            <c:strRef>
              <c:f>'Table 4 Total Costs'!$B$3</c:f>
              <c:strCache>
                <c:ptCount val="1"/>
                <c:pt idx="0">
                  <c:v>FY 2015</c:v>
                </c:pt>
              </c:strCache>
            </c:strRef>
          </c:tx>
          <c:invertIfNegative val="0"/>
          <c:cat>
            <c:strRef>
              <c:f>'Table 4 Total Costs'!$A$4:$A$15</c:f>
              <c:strCache>
                <c:ptCount val="12"/>
                <c:pt idx="0">
                  <c:v>Department of Agriculture</c:v>
                </c:pt>
                <c:pt idx="1">
                  <c:v>Department of Commerce</c:v>
                </c:pt>
                <c:pt idx="2">
                  <c:v>Department of Energy</c:v>
                </c:pt>
                <c:pt idx="3">
                  <c:v>Department of Homeland Security</c:v>
                </c:pt>
                <c:pt idx="4">
                  <c:v>Department of Justice</c:v>
                </c:pt>
                <c:pt idx="5">
                  <c:v>Department of State</c:v>
                </c:pt>
                <c:pt idx="6">
                  <c:v>Department of Transportation</c:v>
                </c:pt>
                <c:pt idx="7">
                  <c:v>Department of the Interior</c:v>
                </c:pt>
                <c:pt idx="8">
                  <c:v>Environmental Protection Agency</c:v>
                </c:pt>
                <c:pt idx="9">
                  <c:v>National Aeronautics and Space Administration</c:v>
                </c:pt>
                <c:pt idx="10">
                  <c:v>National Science Foundation</c:v>
                </c:pt>
                <c:pt idx="11">
                  <c:v>Tennessee Valley Authority</c:v>
                </c:pt>
              </c:strCache>
            </c:strRef>
          </c:cat>
          <c:val>
            <c:numRef>
              <c:f>'Table 4 Total Costs'!$B$4:$B$15</c:f>
              <c:numCache>
                <c:formatCode>"$"#,##0_);\("$"#,##0\)</c:formatCode>
                <c:ptCount val="12"/>
                <c:pt idx="0">
                  <c:v>182767038</c:v>
                </c:pt>
                <c:pt idx="1">
                  <c:v>11083859</c:v>
                </c:pt>
                <c:pt idx="2">
                  <c:v>24794363</c:v>
                </c:pt>
                <c:pt idx="3">
                  <c:v>187032343</c:v>
                </c:pt>
                <c:pt idx="4">
                  <c:v>30478568</c:v>
                </c:pt>
                <c:pt idx="5">
                  <c:v>243860040</c:v>
                </c:pt>
                <c:pt idx="6">
                  <c:v>76566312</c:v>
                </c:pt>
                <c:pt idx="7">
                  <c:v>112175711</c:v>
                </c:pt>
                <c:pt idx="8">
                  <c:v>214898</c:v>
                </c:pt>
                <c:pt idx="9">
                  <c:v>152074855</c:v>
                </c:pt>
                <c:pt idx="10">
                  <c:v>4199225</c:v>
                </c:pt>
                <c:pt idx="11">
                  <c:v>7487795</c:v>
                </c:pt>
              </c:numCache>
            </c:numRef>
          </c:val>
        </c:ser>
        <c:ser>
          <c:idx val="3"/>
          <c:order val="1"/>
          <c:tx>
            <c:strRef>
              <c:f>'Table 4 Total Costs'!$C$3</c:f>
              <c:strCache>
                <c:ptCount val="1"/>
                <c:pt idx="0">
                  <c:v>FY 2016</c:v>
                </c:pt>
              </c:strCache>
            </c:strRef>
          </c:tx>
          <c:invertIfNegative val="0"/>
          <c:cat>
            <c:strRef>
              <c:f>'Table 4 Total Costs'!$A$4:$A$15</c:f>
              <c:strCache>
                <c:ptCount val="12"/>
                <c:pt idx="0">
                  <c:v>Department of Agriculture</c:v>
                </c:pt>
                <c:pt idx="1">
                  <c:v>Department of Commerce</c:v>
                </c:pt>
                <c:pt idx="2">
                  <c:v>Department of Energy</c:v>
                </c:pt>
                <c:pt idx="3">
                  <c:v>Department of Homeland Security</c:v>
                </c:pt>
                <c:pt idx="4">
                  <c:v>Department of Justice</c:v>
                </c:pt>
                <c:pt idx="5">
                  <c:v>Department of State</c:v>
                </c:pt>
                <c:pt idx="6">
                  <c:v>Department of Transportation</c:v>
                </c:pt>
                <c:pt idx="7">
                  <c:v>Department of the Interior</c:v>
                </c:pt>
                <c:pt idx="8">
                  <c:v>Environmental Protection Agency</c:v>
                </c:pt>
                <c:pt idx="9">
                  <c:v>National Aeronautics and Space Administration</c:v>
                </c:pt>
                <c:pt idx="10">
                  <c:v>National Science Foundation</c:v>
                </c:pt>
                <c:pt idx="11">
                  <c:v>Tennessee Valley Authority</c:v>
                </c:pt>
              </c:strCache>
            </c:strRef>
          </c:cat>
          <c:val>
            <c:numRef>
              <c:f>'Table 4 Total Costs'!$C$4:$C$15</c:f>
              <c:numCache>
                <c:formatCode>"$"#,##0_);\("$"#,##0\)</c:formatCode>
                <c:ptCount val="12"/>
                <c:pt idx="0">
                  <c:v>200941605</c:v>
                </c:pt>
                <c:pt idx="1">
                  <c:v>11462230</c:v>
                </c:pt>
                <c:pt idx="2">
                  <c:v>21407041</c:v>
                </c:pt>
                <c:pt idx="3">
                  <c:v>173371284</c:v>
                </c:pt>
                <c:pt idx="4">
                  <c:v>33245494</c:v>
                </c:pt>
                <c:pt idx="5">
                  <c:v>253977987</c:v>
                </c:pt>
                <c:pt idx="6">
                  <c:v>79366152</c:v>
                </c:pt>
                <c:pt idx="7">
                  <c:v>152948463</c:v>
                </c:pt>
                <c:pt idx="8">
                  <c:v>2260638</c:v>
                </c:pt>
                <c:pt idx="9">
                  <c:v>156522132</c:v>
                </c:pt>
                <c:pt idx="10">
                  <c:v>10374456</c:v>
                </c:pt>
                <c:pt idx="11">
                  <c:v>9175248</c:v>
                </c:pt>
              </c:numCache>
            </c:numRef>
          </c:val>
        </c:ser>
        <c:ser>
          <c:idx val="4"/>
          <c:order val="2"/>
          <c:tx>
            <c:strRef>
              <c:f>'Table 4 Total Costs'!$D$3</c:f>
              <c:strCache>
                <c:ptCount val="1"/>
                <c:pt idx="0">
                  <c:v>FY 2017</c:v>
                </c:pt>
              </c:strCache>
            </c:strRef>
          </c:tx>
          <c:invertIfNegative val="0"/>
          <c:cat>
            <c:strRef>
              <c:f>'Table 4 Total Costs'!$A$4:$A$15</c:f>
              <c:strCache>
                <c:ptCount val="12"/>
                <c:pt idx="0">
                  <c:v>Department of Agriculture</c:v>
                </c:pt>
                <c:pt idx="1">
                  <c:v>Department of Commerce</c:v>
                </c:pt>
                <c:pt idx="2">
                  <c:v>Department of Energy</c:v>
                </c:pt>
                <c:pt idx="3">
                  <c:v>Department of Homeland Security</c:v>
                </c:pt>
                <c:pt idx="4">
                  <c:v>Department of Justice</c:v>
                </c:pt>
                <c:pt idx="5">
                  <c:v>Department of State</c:v>
                </c:pt>
                <c:pt idx="6">
                  <c:v>Department of Transportation</c:v>
                </c:pt>
                <c:pt idx="7">
                  <c:v>Department of the Interior</c:v>
                </c:pt>
                <c:pt idx="8">
                  <c:v>Environmental Protection Agency</c:v>
                </c:pt>
                <c:pt idx="9">
                  <c:v>National Aeronautics and Space Administration</c:v>
                </c:pt>
                <c:pt idx="10">
                  <c:v>National Science Foundation</c:v>
                </c:pt>
                <c:pt idx="11">
                  <c:v>Tennessee Valley Authority</c:v>
                </c:pt>
              </c:strCache>
            </c:strRef>
          </c:cat>
          <c:val>
            <c:numRef>
              <c:f>'Table 4 Total Costs'!$D$4:$D$15</c:f>
              <c:numCache>
                <c:formatCode>"$"#,##0_);\("$"#,##0\)</c:formatCode>
                <c:ptCount val="12"/>
                <c:pt idx="0">
                  <c:v>283720622</c:v>
                </c:pt>
                <c:pt idx="1">
                  <c:v>7935024</c:v>
                </c:pt>
                <c:pt idx="2">
                  <c:v>24757858</c:v>
                </c:pt>
                <c:pt idx="3">
                  <c:v>185180585</c:v>
                </c:pt>
                <c:pt idx="4">
                  <c:v>33328087</c:v>
                </c:pt>
                <c:pt idx="5">
                  <c:v>264079890</c:v>
                </c:pt>
                <c:pt idx="6">
                  <c:v>68506742</c:v>
                </c:pt>
                <c:pt idx="7">
                  <c:v>122103230</c:v>
                </c:pt>
                <c:pt idx="8">
                  <c:v>321110</c:v>
                </c:pt>
                <c:pt idx="9">
                  <c:v>167157903</c:v>
                </c:pt>
                <c:pt idx="10">
                  <c:v>13543917</c:v>
                </c:pt>
                <c:pt idx="11">
                  <c:v>2045434</c:v>
                </c:pt>
              </c:numCache>
            </c:numRef>
          </c:val>
        </c:ser>
        <c:dLbls>
          <c:showLegendKey val="0"/>
          <c:showVal val="0"/>
          <c:showCatName val="0"/>
          <c:showSerName val="0"/>
          <c:showPercent val="0"/>
          <c:showBubbleSize val="0"/>
        </c:dLbls>
        <c:gapWidth val="150"/>
        <c:shape val="box"/>
        <c:axId val="212319232"/>
        <c:axId val="212325120"/>
        <c:axId val="0"/>
      </c:bar3DChart>
      <c:catAx>
        <c:axId val="212319232"/>
        <c:scaling>
          <c:orientation val="minMax"/>
        </c:scaling>
        <c:delete val="0"/>
        <c:axPos val="b"/>
        <c:numFmt formatCode="General" sourceLinked="0"/>
        <c:majorTickMark val="out"/>
        <c:minorTickMark val="none"/>
        <c:tickLblPos val="nextTo"/>
        <c:crossAx val="212325120"/>
        <c:crosses val="autoZero"/>
        <c:auto val="1"/>
        <c:lblAlgn val="ctr"/>
        <c:lblOffset val="100"/>
        <c:noMultiLvlLbl val="0"/>
      </c:catAx>
      <c:valAx>
        <c:axId val="212325120"/>
        <c:scaling>
          <c:orientation val="minMax"/>
        </c:scaling>
        <c:delete val="0"/>
        <c:axPos val="l"/>
        <c:majorGridlines/>
        <c:numFmt formatCode="&quot;$&quot;#,##0_);\(&quot;$&quot;#,##0\)" sourceLinked="1"/>
        <c:majorTickMark val="out"/>
        <c:minorTickMark val="none"/>
        <c:tickLblPos val="nextTo"/>
        <c:crossAx val="212319232"/>
        <c:crosses val="autoZero"/>
        <c:crossBetween val="between"/>
      </c:valAx>
    </c:plotArea>
    <c:legend>
      <c:legendPos val="r"/>
      <c:layout/>
      <c:overlay val="0"/>
    </c:legend>
    <c:plotVisOnly val="1"/>
    <c:dispBlanksAs val="gap"/>
    <c:showDLblsOverMax val="0"/>
  </c:chart>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Mandatory Costs per Flight</a:t>
            </a:r>
            <a:r>
              <a:rPr lang="en-US" baseline="0"/>
              <a:t> Hour FY 2015 - FY 2017</a:t>
            </a:r>
            <a:endParaRPr lang="en-US"/>
          </a:p>
        </c:rich>
      </c:tx>
      <c:layout/>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8.9238118088424495E-2"/>
          <c:y val="0.17781083319410501"/>
          <c:w val="0.75296164305646895"/>
          <c:h val="0.73661476812225302"/>
        </c:manualLayout>
      </c:layout>
      <c:bar3DChart>
        <c:barDir val="col"/>
        <c:grouping val="clustered"/>
        <c:varyColors val="0"/>
        <c:ser>
          <c:idx val="0"/>
          <c:order val="0"/>
          <c:tx>
            <c:strRef>
              <c:f>'Table 10 Mand Costs per Hour'!$A$4</c:f>
              <c:strCache>
                <c:ptCount val="1"/>
                <c:pt idx="0">
                  <c:v>Crew Cost</c:v>
                </c:pt>
              </c:strCache>
            </c:strRef>
          </c:tx>
          <c:invertIfNegative val="0"/>
          <c:cat>
            <c:strRef>
              <c:f>'Table 10 Mand Costs per Hour'!$B$3:$D$3</c:f>
              <c:strCache>
                <c:ptCount val="3"/>
                <c:pt idx="0">
                  <c:v>FY 2015</c:v>
                </c:pt>
                <c:pt idx="1">
                  <c:v>FY 2016</c:v>
                </c:pt>
                <c:pt idx="2">
                  <c:v>FY 2017</c:v>
                </c:pt>
              </c:strCache>
            </c:strRef>
          </c:cat>
          <c:val>
            <c:numRef>
              <c:f>'Table 10 Mand Costs per Hour'!$B$4:$D$4</c:f>
              <c:numCache>
                <c:formatCode>"$"#,##0_);\("$"#,##0\)</c:formatCode>
                <c:ptCount val="3"/>
                <c:pt idx="0">
                  <c:v>391.30601721116602</c:v>
                </c:pt>
                <c:pt idx="1">
                  <c:v>375.72624765041178</c:v>
                </c:pt>
                <c:pt idx="2">
                  <c:v>470</c:v>
                </c:pt>
              </c:numCache>
            </c:numRef>
          </c:val>
        </c:ser>
        <c:ser>
          <c:idx val="1"/>
          <c:order val="1"/>
          <c:tx>
            <c:strRef>
              <c:f>'Table 10 Mand Costs per Hour'!$A$5</c:f>
              <c:strCache>
                <c:ptCount val="1"/>
                <c:pt idx="0">
                  <c:v>Fuel, Oil Cost</c:v>
                </c:pt>
              </c:strCache>
            </c:strRef>
          </c:tx>
          <c:invertIfNegative val="0"/>
          <c:cat>
            <c:strRef>
              <c:f>'Table 10 Mand Costs per Hour'!$B$3:$D$3</c:f>
              <c:strCache>
                <c:ptCount val="3"/>
                <c:pt idx="0">
                  <c:v>FY 2015</c:v>
                </c:pt>
                <c:pt idx="1">
                  <c:v>FY 2016</c:v>
                </c:pt>
                <c:pt idx="2">
                  <c:v>FY 2017</c:v>
                </c:pt>
              </c:strCache>
            </c:strRef>
          </c:cat>
          <c:val>
            <c:numRef>
              <c:f>'Table 10 Mand Costs per Hour'!$B$5:$D$5</c:f>
              <c:numCache>
                <c:formatCode>"$"#,##0_);\("$"#,##0\)</c:formatCode>
                <c:ptCount val="3"/>
                <c:pt idx="0">
                  <c:v>426.16858803357746</c:v>
                </c:pt>
                <c:pt idx="1">
                  <c:v>353.93787285760027</c:v>
                </c:pt>
                <c:pt idx="2">
                  <c:v>360</c:v>
                </c:pt>
              </c:numCache>
            </c:numRef>
          </c:val>
        </c:ser>
        <c:ser>
          <c:idx val="2"/>
          <c:order val="2"/>
          <c:tx>
            <c:strRef>
              <c:f>'Table 10 Mand Costs per Hour'!$A$6</c:f>
              <c:strCache>
                <c:ptCount val="1"/>
                <c:pt idx="0">
                  <c:v>Maintenance Cost</c:v>
                </c:pt>
              </c:strCache>
            </c:strRef>
          </c:tx>
          <c:invertIfNegative val="0"/>
          <c:cat>
            <c:strRef>
              <c:f>'Table 10 Mand Costs per Hour'!$B$3:$D$3</c:f>
              <c:strCache>
                <c:ptCount val="3"/>
                <c:pt idx="0">
                  <c:v>FY 2015</c:v>
                </c:pt>
                <c:pt idx="1">
                  <c:v>FY 2016</c:v>
                </c:pt>
                <c:pt idx="2">
                  <c:v>FY 2017</c:v>
                </c:pt>
              </c:strCache>
            </c:strRef>
          </c:cat>
          <c:val>
            <c:numRef>
              <c:f>'Table 10 Mand Costs per Hour'!$B$6:$D$6</c:f>
              <c:numCache>
                <c:formatCode>"$"#,##0_);\("$"#,##0\)</c:formatCode>
                <c:ptCount val="3"/>
                <c:pt idx="0">
                  <c:v>1366.4324393475108</c:v>
                </c:pt>
                <c:pt idx="1">
                  <c:v>1474.1647924412412</c:v>
                </c:pt>
                <c:pt idx="2">
                  <c:v>1698</c:v>
                </c:pt>
              </c:numCache>
            </c:numRef>
          </c:val>
        </c:ser>
        <c:ser>
          <c:idx val="3"/>
          <c:order val="3"/>
          <c:tx>
            <c:strRef>
              <c:f>'Table 10 Mand Costs per Hour'!$A$7</c:f>
              <c:strCache>
                <c:ptCount val="1"/>
                <c:pt idx="0">
                  <c:v>Overhead Cost</c:v>
                </c:pt>
              </c:strCache>
            </c:strRef>
          </c:tx>
          <c:invertIfNegative val="0"/>
          <c:cat>
            <c:strRef>
              <c:f>'Table 10 Mand Costs per Hour'!$B$3:$D$3</c:f>
              <c:strCache>
                <c:ptCount val="3"/>
                <c:pt idx="0">
                  <c:v>FY 2015</c:v>
                </c:pt>
                <c:pt idx="1">
                  <c:v>FY 2016</c:v>
                </c:pt>
                <c:pt idx="2">
                  <c:v>FY 2017</c:v>
                </c:pt>
              </c:strCache>
            </c:strRef>
          </c:cat>
          <c:val>
            <c:numRef>
              <c:f>'Table 10 Mand Costs per Hour'!$B$7:$D$7</c:f>
              <c:numCache>
                <c:formatCode>"$"#,##0_);\("$"#,##0\)</c:formatCode>
                <c:ptCount val="3"/>
                <c:pt idx="0">
                  <c:v>784.40388972696178</c:v>
                </c:pt>
                <c:pt idx="1">
                  <c:v>840.03606440975511</c:v>
                </c:pt>
                <c:pt idx="2">
                  <c:v>928</c:v>
                </c:pt>
              </c:numCache>
            </c:numRef>
          </c:val>
        </c:ser>
        <c:dLbls>
          <c:showLegendKey val="0"/>
          <c:showVal val="0"/>
          <c:showCatName val="0"/>
          <c:showSerName val="0"/>
          <c:showPercent val="0"/>
          <c:showBubbleSize val="0"/>
        </c:dLbls>
        <c:gapWidth val="150"/>
        <c:shape val="box"/>
        <c:axId val="211963264"/>
        <c:axId val="211969152"/>
        <c:axId val="0"/>
      </c:bar3DChart>
      <c:catAx>
        <c:axId val="211963264"/>
        <c:scaling>
          <c:orientation val="minMax"/>
        </c:scaling>
        <c:delete val="0"/>
        <c:axPos val="b"/>
        <c:numFmt formatCode="General" sourceLinked="1"/>
        <c:majorTickMark val="out"/>
        <c:minorTickMark val="none"/>
        <c:tickLblPos val="nextTo"/>
        <c:txPr>
          <a:bodyPr/>
          <a:lstStyle/>
          <a:p>
            <a:pPr>
              <a:defRPr b="1"/>
            </a:pPr>
            <a:endParaRPr lang="en-US"/>
          </a:p>
        </c:txPr>
        <c:crossAx val="211969152"/>
        <c:crosses val="autoZero"/>
        <c:auto val="1"/>
        <c:lblAlgn val="ctr"/>
        <c:lblOffset val="100"/>
        <c:noMultiLvlLbl val="0"/>
      </c:catAx>
      <c:valAx>
        <c:axId val="211969152"/>
        <c:scaling>
          <c:orientation val="minMax"/>
        </c:scaling>
        <c:delete val="0"/>
        <c:axPos val="l"/>
        <c:majorGridlines/>
        <c:numFmt formatCode="&quot;$&quot;#,##0_);\(&quot;$&quot;#,##0\)" sourceLinked="1"/>
        <c:majorTickMark val="out"/>
        <c:minorTickMark val="none"/>
        <c:tickLblPos val="nextTo"/>
        <c:crossAx val="21196326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38100</xdr:rowOff>
    </xdr:from>
    <xdr:to>
      <xdr:col>0</xdr:col>
      <xdr:colOff>685799</xdr:colOff>
      <xdr:row>4</xdr:row>
      <xdr:rowOff>184389</xdr:rowOff>
    </xdr:to>
    <xdr:pic>
      <xdr:nvPicPr>
        <xdr:cNvPr id="3" name="Picture 2" descr="gsa_logo3.jpg" title="GSA logo"/>
        <xdr:cNvPicPr>
          <a:picLocks noChangeAspect="1"/>
        </xdr:cNvPicPr>
      </xdr:nvPicPr>
      <xdr:blipFill>
        <a:blip xmlns:r="http://schemas.openxmlformats.org/officeDocument/2006/relationships" r:embed="rId1" cstate="print"/>
        <a:stretch>
          <a:fillRect/>
        </a:stretch>
      </xdr:blipFill>
      <xdr:spPr>
        <a:xfrm>
          <a:off x="0" y="438150"/>
          <a:ext cx="685799" cy="546339"/>
        </a:xfrm>
        <a:prstGeom prst="rect">
          <a:avLst/>
        </a:prstGeom>
      </xdr:spPr>
    </xdr:pic>
    <xdr:clientData/>
  </xdr:twoCellAnchor>
  <xdr:twoCellAnchor>
    <xdr:from>
      <xdr:col>0</xdr:col>
      <xdr:colOff>228600</xdr:colOff>
      <xdr:row>20</xdr:row>
      <xdr:rowOff>91440</xdr:rowOff>
    </xdr:from>
    <xdr:to>
      <xdr:col>1</xdr:col>
      <xdr:colOff>5935980</xdr:colOff>
      <xdr:row>23</xdr:row>
      <xdr:rowOff>83820</xdr:rowOff>
    </xdr:to>
    <xdr:sp macro="" textlink="">
      <xdr:nvSpPr>
        <xdr:cNvPr id="2" name="TextBox 1"/>
        <xdr:cNvSpPr txBox="1"/>
      </xdr:nvSpPr>
      <xdr:spPr>
        <a:xfrm>
          <a:off x="228600" y="4130040"/>
          <a:ext cx="6400800" cy="56388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latin typeface="Arial" panose="020B0604020202020204" pitchFamily="34" charset="0"/>
              <a:cs typeface="Arial" panose="020B0604020202020204" pitchFamily="34" charset="0"/>
            </a:rPr>
            <a:t>*This data is provided in accordance with OMB Memorandum M-13-13 - </a:t>
          </a:r>
          <a:r>
            <a:rPr lang="en-US" sz="1100" i="1">
              <a:latin typeface="Arial" panose="020B0604020202020204" pitchFamily="34" charset="0"/>
              <a:cs typeface="Arial" panose="020B0604020202020204" pitchFamily="34" charset="0"/>
            </a:rPr>
            <a:t>Open Data Policy-Managing Information as an Asset</a:t>
          </a:r>
          <a:r>
            <a:rPr lang="en-US" sz="1100">
              <a:latin typeface="Arial" panose="020B0604020202020204" pitchFamily="34" charset="0"/>
              <a:cs typeface="Arial" panose="020B0604020202020204" pitchFamily="34" charset="0"/>
            </a:rPr>
            <a:t>, dated 9-May-2013</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152400</xdr:colOff>
      <xdr:row>9</xdr:row>
      <xdr:rowOff>36195</xdr:rowOff>
    </xdr:from>
    <xdr:to>
      <xdr:col>3</xdr:col>
      <xdr:colOff>889000</xdr:colOff>
      <xdr:row>12</xdr:row>
      <xdr:rowOff>175260</xdr:rowOff>
    </xdr:to>
    <xdr:sp macro="" textlink="">
      <xdr:nvSpPr>
        <xdr:cNvPr id="6" name="TextBox 5"/>
        <xdr:cNvSpPr txBox="1"/>
      </xdr:nvSpPr>
      <xdr:spPr>
        <a:xfrm>
          <a:off x="152400" y="1994535"/>
          <a:ext cx="3982720" cy="71056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000" b="1">
              <a:latin typeface="Arial" panose="020B0604020202020204" pitchFamily="34" charset="0"/>
              <a:cs typeface="Arial" panose="020B0604020202020204" pitchFamily="34" charset="0"/>
            </a:rPr>
            <a:t>Key Definitions</a:t>
          </a:r>
          <a:r>
            <a:rPr lang="en-US" sz="1000" b="1" baseline="0">
              <a:latin typeface="Arial" panose="020B0604020202020204" pitchFamily="34" charset="0"/>
              <a:cs typeface="Arial" panose="020B0604020202020204" pitchFamily="34" charset="0"/>
            </a:rPr>
            <a:t> and Examples</a:t>
          </a:r>
        </a:p>
        <a:p>
          <a:pPr algn="ctr"/>
          <a:endParaRPr lang="en-US" sz="500" b="1" baseline="0">
            <a:latin typeface="Arial" panose="020B0604020202020204" pitchFamily="34" charset="0"/>
            <a:cs typeface="Arial" panose="020B0604020202020204" pitchFamily="34" charset="0"/>
          </a:endParaRPr>
        </a:p>
        <a:p>
          <a:pPr algn="ctr"/>
          <a:r>
            <a:rPr lang="en-US" sz="1000" baseline="0">
              <a:latin typeface="Arial" panose="020B0604020202020204" pitchFamily="34" charset="0"/>
              <a:cs typeface="Arial" panose="020B0604020202020204" pitchFamily="34" charset="0"/>
            </a:rPr>
            <a:t>* Mandatory Costs per Flight Hour: Shows the average cost  per operating flight hour</a:t>
          </a:r>
          <a:endParaRPr lang="en-US" sz="500" baseline="0">
            <a:solidFill>
              <a:schemeClr val="dk1"/>
            </a:solidFill>
            <a:latin typeface="+mn-lt"/>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83820</xdr:colOff>
      <xdr:row>7</xdr:row>
      <xdr:rowOff>155574</xdr:rowOff>
    </xdr:from>
    <xdr:to>
      <xdr:col>3</xdr:col>
      <xdr:colOff>800100</xdr:colOff>
      <xdr:row>18</xdr:row>
      <xdr:rowOff>53339</xdr:rowOff>
    </xdr:to>
    <xdr:sp macro="" textlink="">
      <xdr:nvSpPr>
        <xdr:cNvPr id="5" name="TextBox 4"/>
        <xdr:cNvSpPr txBox="1"/>
      </xdr:nvSpPr>
      <xdr:spPr>
        <a:xfrm>
          <a:off x="83820" y="1976754"/>
          <a:ext cx="4914900" cy="184086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000" b="1">
              <a:latin typeface="Arial" panose="020B0604020202020204" pitchFamily="34" charset="0"/>
              <a:cs typeface="Arial" panose="020B0604020202020204" pitchFamily="34" charset="0"/>
            </a:rPr>
            <a:t>Key Definitions </a:t>
          </a:r>
          <a:r>
            <a:rPr lang="en-US" sz="1000" b="1" baseline="0">
              <a:latin typeface="Arial" panose="020B0604020202020204" pitchFamily="34" charset="0"/>
              <a:cs typeface="Arial" panose="020B0604020202020204" pitchFamily="34" charset="0"/>
            </a:rPr>
            <a:t>and Examples</a:t>
          </a:r>
        </a:p>
        <a:p>
          <a:pPr algn="ctr"/>
          <a:endParaRPr lang="en-US" sz="500" b="1" baseline="0">
            <a:latin typeface="Arial" panose="020B0604020202020204" pitchFamily="34" charset="0"/>
            <a:cs typeface="Arial" panose="020B0604020202020204" pitchFamily="34" charset="0"/>
          </a:endParaRPr>
        </a:p>
        <a:p>
          <a:pPr algn="ctr"/>
          <a:r>
            <a:rPr lang="en-US" sz="1000" baseline="0">
              <a:latin typeface="Arial" panose="020B0604020202020204" pitchFamily="34" charset="0"/>
              <a:cs typeface="Arial" panose="020B0604020202020204" pitchFamily="34" charset="0"/>
            </a:rPr>
            <a:t>*Other Costs: These are costs that Federal agencies pay as a part of their operations. 'Flight Support' includes hangaring and ramp support. 'Other' costs is a cost category that the agencies can use for costs that do not fit into any other category in FAIRS.</a:t>
          </a:r>
        </a:p>
        <a:p>
          <a:pPr algn="ctr"/>
          <a:endParaRPr lang="en-US" sz="1000" baseline="0">
            <a:latin typeface="Arial" panose="020B0604020202020204" pitchFamily="34" charset="0"/>
            <a:cs typeface="Arial" panose="020B0604020202020204" pitchFamily="34" charset="0"/>
          </a:endParaRPr>
        </a:p>
        <a:p>
          <a:pPr algn="ctr"/>
          <a:r>
            <a:rPr lang="en-US" sz="1000" baseline="0">
              <a:latin typeface="Arial" panose="020B0604020202020204" pitchFamily="34" charset="0"/>
              <a:cs typeface="Arial" panose="020B0604020202020204" pitchFamily="34" charset="0"/>
            </a:rPr>
            <a:t>**Cost Offset: Funds, or the value of resources in kind, that are received from outside an agency to share the costs of an aircraft operation. Examples include the supply of fuel, dollars, crew members, hangaring or other materials donated by an outside entity toward the  cost/operation of an aircraft.  Note: this is the </a:t>
          </a:r>
          <a:r>
            <a:rPr lang="en-US" sz="1000" u="sng" baseline="0">
              <a:latin typeface="Arial" panose="020B0604020202020204" pitchFamily="34" charset="0"/>
              <a:cs typeface="Arial" panose="020B0604020202020204" pitchFamily="34" charset="0"/>
            </a:rPr>
            <a:t>only negative number</a:t>
          </a:r>
          <a:r>
            <a:rPr lang="en-US" sz="1000" baseline="0">
              <a:latin typeface="Arial" panose="020B0604020202020204" pitchFamily="34" charset="0"/>
              <a:cs typeface="Arial" panose="020B0604020202020204" pitchFamily="34" charset="0"/>
            </a:rPr>
            <a:t> that can be entered in FAIRS.</a:t>
          </a:r>
          <a:endParaRPr lang="en-US" sz="1000" baseline="0">
            <a:solidFill>
              <a:schemeClr val="dk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38</xdr:row>
      <xdr:rowOff>30481</xdr:rowOff>
    </xdr:from>
    <xdr:to>
      <xdr:col>11</xdr:col>
      <xdr:colOff>220980</xdr:colOff>
      <xdr:row>69</xdr:row>
      <xdr:rowOff>99060</xdr:rowOff>
    </xdr:to>
    <xdr:graphicFrame macro="">
      <xdr:nvGraphicFramePr>
        <xdr:cNvPr id="13" name="Chart 12" descr="Total Mandatory Cost FY 2015-2017" title="Total Mandatory Costs FY 2015 - FY 20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51435</xdr:colOff>
      <xdr:row>2</xdr:row>
      <xdr:rowOff>32383</xdr:rowOff>
    </xdr:from>
    <xdr:to>
      <xdr:col>11</xdr:col>
      <xdr:colOff>295275</xdr:colOff>
      <xdr:row>35</xdr:row>
      <xdr:rowOff>47623</xdr:rowOff>
    </xdr:to>
    <xdr:graphicFrame macro="">
      <xdr:nvGraphicFramePr>
        <xdr:cNvPr id="14" name="Chart 13" title="Total Aircraft Utlization By Agency FY 2015- FY20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213360</xdr:colOff>
      <xdr:row>1</xdr:row>
      <xdr:rowOff>217714</xdr:rowOff>
    </xdr:from>
    <xdr:to>
      <xdr:col>24</xdr:col>
      <xdr:colOff>487680</xdr:colOff>
      <xdr:row>34</xdr:row>
      <xdr:rowOff>137160</xdr:rowOff>
    </xdr:to>
    <xdr:graphicFrame macro="">
      <xdr:nvGraphicFramePr>
        <xdr:cNvPr id="16" name="Chart 15" descr="Dashboard" titl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289560</xdr:colOff>
      <xdr:row>38</xdr:row>
      <xdr:rowOff>15240</xdr:rowOff>
    </xdr:from>
    <xdr:to>
      <xdr:col>24</xdr:col>
      <xdr:colOff>502920</xdr:colOff>
      <xdr:row>69</xdr:row>
      <xdr:rowOff>106680</xdr:rowOff>
    </xdr:to>
    <xdr:graphicFrame macro="">
      <xdr:nvGraphicFramePr>
        <xdr:cNvPr id="18" name="Chart 17" title="Total Mandatory Costs Per Fight Hou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434340</xdr:colOff>
      <xdr:row>16</xdr:row>
      <xdr:rowOff>36195</xdr:rowOff>
    </xdr:from>
    <xdr:to>
      <xdr:col>5</xdr:col>
      <xdr:colOff>53340</xdr:colOff>
      <xdr:row>19</xdr:row>
      <xdr:rowOff>60960</xdr:rowOff>
    </xdr:to>
    <xdr:sp macro="" textlink="">
      <xdr:nvSpPr>
        <xdr:cNvPr id="4" name="TextBox 3"/>
        <xdr:cNvSpPr txBox="1"/>
      </xdr:nvSpPr>
      <xdr:spPr>
        <a:xfrm>
          <a:off x="434340" y="3617595"/>
          <a:ext cx="5379720" cy="59626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latin typeface="Arial" panose="020B0604020202020204" pitchFamily="34" charset="0"/>
              <a:cs typeface="Arial" panose="020B0604020202020204" pitchFamily="34" charset="0"/>
            </a:rPr>
            <a:t>Key Definitions </a:t>
          </a:r>
          <a:r>
            <a:rPr lang="en-US" sz="1100" b="1" baseline="0">
              <a:latin typeface="Arial" panose="020B0604020202020204" pitchFamily="34" charset="0"/>
              <a:cs typeface="Arial" panose="020B0604020202020204" pitchFamily="34" charset="0"/>
            </a:rPr>
            <a:t> and Examples</a:t>
          </a:r>
        </a:p>
        <a:p>
          <a:endParaRPr lang="en-US" sz="500" baseline="0">
            <a:latin typeface="Arial" panose="020B0604020202020204" pitchFamily="34" charset="0"/>
            <a:cs typeface="Arial" panose="020B0604020202020204" pitchFamily="34" charset="0"/>
          </a:endParaRPr>
        </a:p>
        <a:p>
          <a:pPr algn="ctr"/>
          <a:r>
            <a:rPr lang="en-US" sz="1050" b="0" baseline="0">
              <a:solidFill>
                <a:schemeClr val="dk1"/>
              </a:solidFill>
              <a:latin typeface="Arial" panose="020B0604020202020204" pitchFamily="34" charset="0"/>
              <a:ea typeface="+mn-ea"/>
              <a:cs typeface="Arial" panose="020B0604020202020204" pitchFamily="34" charset="0"/>
            </a:rPr>
            <a:t>* UAS - Unmanned Aircraft System</a:t>
          </a:r>
          <a:endParaRPr lang="en-US" sz="500" b="0" baseline="0">
            <a:solidFill>
              <a:schemeClr val="dk1"/>
            </a:solidFill>
            <a:latin typeface="Arial" panose="020B0604020202020204" pitchFamily="34" charset="0"/>
            <a:ea typeface="+mn-ea"/>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160020</xdr:colOff>
      <xdr:row>18</xdr:row>
      <xdr:rowOff>40004</xdr:rowOff>
    </xdr:from>
    <xdr:to>
      <xdr:col>3</xdr:col>
      <xdr:colOff>601980</xdr:colOff>
      <xdr:row>22</xdr:row>
      <xdr:rowOff>0</xdr:rowOff>
    </xdr:to>
    <xdr:sp macro="" textlink="">
      <xdr:nvSpPr>
        <xdr:cNvPr id="5" name="TextBox 4"/>
        <xdr:cNvSpPr txBox="1"/>
      </xdr:nvSpPr>
      <xdr:spPr>
        <a:xfrm>
          <a:off x="160020" y="3270884"/>
          <a:ext cx="5151120" cy="66103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latin typeface="Arial" panose="020B0604020202020204" pitchFamily="34" charset="0"/>
              <a:cs typeface="Arial" panose="020B0604020202020204" pitchFamily="34" charset="0"/>
            </a:rPr>
            <a:t>Key Definitions</a:t>
          </a:r>
          <a:r>
            <a:rPr lang="en-US" sz="1100" b="1" baseline="0">
              <a:latin typeface="Arial" panose="020B0604020202020204" pitchFamily="34" charset="0"/>
              <a:cs typeface="Arial" panose="020B0604020202020204" pitchFamily="34" charset="0"/>
            </a:rPr>
            <a:t> and Examples</a:t>
          </a:r>
        </a:p>
        <a:p>
          <a:pPr algn="ctr"/>
          <a:endParaRPr lang="en-US" sz="500" b="1" baseline="0">
            <a:latin typeface="Arial" panose="020B0604020202020204" pitchFamily="34" charset="0"/>
            <a:cs typeface="Arial" panose="020B0604020202020204" pitchFamily="34" charset="0"/>
          </a:endParaRPr>
        </a:p>
        <a:p>
          <a:pPr algn="ctr"/>
          <a:r>
            <a:rPr lang="en-US" sz="1100" baseline="0">
              <a:latin typeface="Arial" panose="020B0604020202020204" pitchFamily="34" charset="0"/>
              <a:cs typeface="Arial" panose="020B0604020202020204" pitchFamily="34" charset="0"/>
            </a:rPr>
            <a:t>* Utilization refers to  total flight hours, Research &amp; Development (R&amp;D) and Alert hours</a:t>
          </a:r>
        </a:p>
        <a:p>
          <a:endParaRPr lang="en-US" sz="500" baseline="0">
            <a:solidFill>
              <a:schemeClr val="dk1"/>
            </a:solidFill>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119380</xdr:colOff>
      <xdr:row>16</xdr:row>
      <xdr:rowOff>116205</xdr:rowOff>
    </xdr:from>
    <xdr:to>
      <xdr:col>3</xdr:col>
      <xdr:colOff>563881</xdr:colOff>
      <xdr:row>19</xdr:row>
      <xdr:rowOff>175261</xdr:rowOff>
    </xdr:to>
    <xdr:sp macro="" textlink="">
      <xdr:nvSpPr>
        <xdr:cNvPr id="3" name="TextBox 2"/>
        <xdr:cNvSpPr txBox="1"/>
      </xdr:nvSpPr>
      <xdr:spPr>
        <a:xfrm>
          <a:off x="119380" y="3248025"/>
          <a:ext cx="4963161" cy="63055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a:latin typeface="Arial" panose="020B0604020202020204" pitchFamily="34" charset="0"/>
              <a:cs typeface="Arial" panose="020B0604020202020204" pitchFamily="34" charset="0"/>
            </a:rPr>
            <a:t>Key Definitions </a:t>
          </a:r>
          <a:r>
            <a:rPr lang="en-US" sz="1000" b="1" baseline="0">
              <a:latin typeface="Arial" panose="020B0604020202020204" pitchFamily="34" charset="0"/>
              <a:cs typeface="Arial" panose="020B0604020202020204" pitchFamily="34" charset="0"/>
            </a:rPr>
            <a:t>and Examples</a:t>
          </a:r>
        </a:p>
        <a:p>
          <a:pPr algn="ctr"/>
          <a:endParaRPr lang="en-US" sz="500" b="1" baseline="0">
            <a:latin typeface="Arial" panose="020B0604020202020204" pitchFamily="34" charset="0"/>
            <a:cs typeface="Arial" panose="020B0604020202020204" pitchFamily="34" charset="0"/>
          </a:endParaRPr>
        </a:p>
        <a:p>
          <a:pPr algn="ctr"/>
          <a:r>
            <a:rPr lang="en-US" sz="1000" baseline="0">
              <a:latin typeface="Arial" panose="020B0604020202020204" pitchFamily="34" charset="0"/>
              <a:cs typeface="Arial" panose="020B0604020202020204" pitchFamily="34" charset="0"/>
            </a:rPr>
            <a:t>* Utilization refers to  total flight hours, Research &amp; Development (R&amp;D) and Alert hours</a:t>
          </a:r>
        </a:p>
        <a:p>
          <a:endParaRPr lang="en-US" sz="500" baseline="0">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670560</xdr:colOff>
      <xdr:row>16</xdr:row>
      <xdr:rowOff>60960</xdr:rowOff>
    </xdr:from>
    <xdr:to>
      <xdr:col>3</xdr:col>
      <xdr:colOff>480060</xdr:colOff>
      <xdr:row>19</xdr:row>
      <xdr:rowOff>53340</xdr:rowOff>
    </xdr:to>
    <xdr:sp macro="" textlink="">
      <xdr:nvSpPr>
        <xdr:cNvPr id="2" name="TextBox 1"/>
        <xdr:cNvSpPr txBox="1"/>
      </xdr:nvSpPr>
      <xdr:spPr>
        <a:xfrm>
          <a:off x="670560" y="3101340"/>
          <a:ext cx="4640580" cy="51816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latin typeface="Arial" panose="020B0604020202020204" pitchFamily="34" charset="0"/>
              <a:cs typeface="Arial" panose="020B0604020202020204" pitchFamily="34" charset="0"/>
            </a:rPr>
            <a:t>* Aircraft Costs:  Represents maintenance,</a:t>
          </a:r>
          <a:r>
            <a:rPr lang="en-US" sz="1100" baseline="0">
              <a:latin typeface="Arial" panose="020B0604020202020204" pitchFamily="34" charset="0"/>
              <a:cs typeface="Arial" panose="020B0604020202020204" pitchFamily="34" charset="0"/>
            </a:rPr>
            <a:t> </a:t>
          </a:r>
          <a:r>
            <a:rPr lang="en-US" sz="1100">
              <a:latin typeface="Arial" panose="020B0604020202020204" pitchFamily="34" charset="0"/>
              <a:cs typeface="Arial" panose="020B0604020202020204" pitchFamily="34" charset="0"/>
            </a:rPr>
            <a:t>fuel, administrative, crew and overhead costs.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144780</xdr:colOff>
      <xdr:row>17</xdr:row>
      <xdr:rowOff>104775</xdr:rowOff>
    </xdr:from>
    <xdr:to>
      <xdr:col>3</xdr:col>
      <xdr:colOff>541020</xdr:colOff>
      <xdr:row>21</xdr:row>
      <xdr:rowOff>15240</xdr:rowOff>
    </xdr:to>
    <xdr:sp macro="" textlink="">
      <xdr:nvSpPr>
        <xdr:cNvPr id="8" name="TextBox 7"/>
        <xdr:cNvSpPr txBox="1"/>
      </xdr:nvSpPr>
      <xdr:spPr>
        <a:xfrm>
          <a:off x="144780" y="3388995"/>
          <a:ext cx="4876800" cy="61150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000" b="1">
              <a:latin typeface="Arial" panose="020B0604020202020204" pitchFamily="34" charset="0"/>
              <a:cs typeface="Arial" panose="020B0604020202020204" pitchFamily="34" charset="0"/>
            </a:rPr>
            <a:t>Key Definitions </a:t>
          </a:r>
          <a:r>
            <a:rPr lang="en-US" sz="1000" b="1" baseline="0">
              <a:latin typeface="Arial" panose="020B0604020202020204" pitchFamily="34" charset="0"/>
              <a:cs typeface="Arial" panose="020B0604020202020204" pitchFamily="34" charset="0"/>
            </a:rPr>
            <a:t>and Examples</a:t>
          </a:r>
          <a:endParaRPr lang="en-US" sz="800" b="1" baseline="0">
            <a:latin typeface="Arial" panose="020B0604020202020204" pitchFamily="34" charset="0"/>
            <a:cs typeface="Arial" panose="020B0604020202020204" pitchFamily="34" charset="0"/>
          </a:endParaRPr>
        </a:p>
        <a:p>
          <a:pPr algn="ctr"/>
          <a:endParaRPr lang="en-US" sz="500" b="1" baseline="0">
            <a:latin typeface="Arial" panose="020B0604020202020204" pitchFamily="34" charset="0"/>
            <a:cs typeface="Arial" panose="020B0604020202020204" pitchFamily="34" charset="0"/>
          </a:endParaRPr>
        </a:p>
        <a:p>
          <a:pPr algn="ctr"/>
          <a:r>
            <a:rPr lang="en-US" sz="1000" baseline="0">
              <a:latin typeface="Arial" panose="020B0604020202020204" pitchFamily="34" charset="0"/>
              <a:cs typeface="Arial" panose="020B0604020202020204" pitchFamily="34" charset="0"/>
            </a:rPr>
            <a:t>* Utilization refers to  total flight hours, Research &amp; Development (R&amp;D) and Alert hours</a:t>
          </a:r>
        </a:p>
        <a:p>
          <a:endParaRPr lang="en-US" sz="500" baseline="0">
            <a:solidFill>
              <a:schemeClr val="dk1"/>
            </a:solidFill>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373380</xdr:colOff>
      <xdr:row>16</xdr:row>
      <xdr:rowOff>38100</xdr:rowOff>
    </xdr:from>
    <xdr:to>
      <xdr:col>3</xdr:col>
      <xdr:colOff>579120</xdr:colOff>
      <xdr:row>18</xdr:row>
      <xdr:rowOff>114300</xdr:rowOff>
    </xdr:to>
    <xdr:sp macro="" textlink="">
      <xdr:nvSpPr>
        <xdr:cNvPr id="2" name="TextBox 1"/>
        <xdr:cNvSpPr txBox="1"/>
      </xdr:nvSpPr>
      <xdr:spPr>
        <a:xfrm>
          <a:off x="373380" y="3517900"/>
          <a:ext cx="4625340" cy="4572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latin typeface="Arial" panose="020B0604020202020204" pitchFamily="34" charset="0"/>
              <a:cs typeface="Arial" panose="020B0604020202020204" pitchFamily="34" charset="0"/>
            </a:rPr>
            <a:t>* CAS Costs: Represents costs paid to commercial vendors for aviation service in support of agency missions.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86359</xdr:colOff>
      <xdr:row>9</xdr:row>
      <xdr:rowOff>32385</xdr:rowOff>
    </xdr:from>
    <xdr:to>
      <xdr:col>3</xdr:col>
      <xdr:colOff>889000</xdr:colOff>
      <xdr:row>14</xdr:row>
      <xdr:rowOff>99060</xdr:rowOff>
    </xdr:to>
    <xdr:sp macro="" textlink="">
      <xdr:nvSpPr>
        <xdr:cNvPr id="10" name="TextBox 9"/>
        <xdr:cNvSpPr txBox="1"/>
      </xdr:nvSpPr>
      <xdr:spPr>
        <a:xfrm>
          <a:off x="86359" y="1685925"/>
          <a:ext cx="4627881" cy="9429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latin typeface="Arial" panose="020B0604020202020204" pitchFamily="34" charset="0"/>
              <a:cs typeface="Arial" panose="020B0604020202020204" pitchFamily="34" charset="0"/>
            </a:rPr>
            <a:t>Key Definitions </a:t>
          </a:r>
          <a:r>
            <a:rPr lang="en-US" sz="1100" b="1" baseline="0">
              <a:latin typeface="Arial" panose="020B0604020202020204" pitchFamily="34" charset="0"/>
              <a:cs typeface="Arial" panose="020B0604020202020204" pitchFamily="34" charset="0"/>
            </a:rPr>
            <a:t>and Examples</a:t>
          </a:r>
        </a:p>
        <a:p>
          <a:pPr algn="ctr"/>
          <a:endParaRPr lang="en-US" sz="500" b="1" baseline="0">
            <a:latin typeface="Arial" panose="020B0604020202020204" pitchFamily="34" charset="0"/>
            <a:cs typeface="Arial" panose="020B0604020202020204" pitchFamily="34" charset="0"/>
          </a:endParaRPr>
        </a:p>
        <a:p>
          <a:pPr algn="ctr"/>
          <a:r>
            <a:rPr lang="en-US" sz="1100" baseline="0">
              <a:latin typeface="Arial" panose="020B0604020202020204" pitchFamily="34" charset="0"/>
              <a:cs typeface="Arial" panose="020B0604020202020204" pitchFamily="34" charset="0"/>
            </a:rPr>
            <a:t>*Mandatory Cost: Fuel, Maintenance, Administrative and Overhead costs are required  to be captured by each agency in the </a:t>
          </a:r>
          <a:r>
            <a:rPr lang="en-US" sz="1100" b="0">
              <a:latin typeface="Arial" panose="020B0604020202020204" pitchFamily="34" charset="0"/>
              <a:cs typeface="Arial" panose="020B0604020202020204" pitchFamily="34" charset="0"/>
            </a:rPr>
            <a:t>Federal Aviation Interactive Reporting System (FAIRS) </a:t>
          </a:r>
          <a:r>
            <a:rPr lang="en-US" sz="1100" b="0" baseline="0">
              <a:latin typeface="Arial" panose="020B0604020202020204" pitchFamily="34" charset="0"/>
              <a:cs typeface="Arial" panose="020B0604020202020204" pitchFamily="34" charset="0"/>
            </a:rPr>
            <a:t>application</a:t>
          </a:r>
          <a:endParaRPr lang="en-US" sz="1100" b="0" baseline="0">
            <a:solidFill>
              <a:schemeClr val="dk1"/>
            </a:solidFill>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abSelected="1" workbookViewId="0">
      <selection activeCell="A21" sqref="A21:C21"/>
    </sheetView>
  </sheetViews>
  <sheetFormatPr defaultColWidth="8.625" defaultRowHeight="14.25" x14ac:dyDescent="0.2"/>
  <cols>
    <col min="1" max="1" width="102.25" style="35" customWidth="1"/>
    <col min="2" max="2" width="35.875" style="35" customWidth="1"/>
    <col min="3" max="3" width="80.25" style="35" customWidth="1"/>
    <col min="4" max="16384" width="8.625" style="35"/>
  </cols>
  <sheetData>
    <row r="1" spans="1:3" ht="14.25" customHeight="1" x14ac:dyDescent="0.45">
      <c r="A1" s="191"/>
      <c r="B1" s="192"/>
      <c r="C1" s="193"/>
    </row>
    <row r="2" spans="1:3" ht="14.25" customHeight="1" x14ac:dyDescent="0.45">
      <c r="A2" s="194"/>
      <c r="B2" s="195"/>
      <c r="C2" s="196"/>
    </row>
    <row r="3" spans="1:3" ht="14.25" customHeight="1" x14ac:dyDescent="0.45">
      <c r="A3" s="194"/>
      <c r="B3" s="195"/>
      <c r="C3" s="196"/>
    </row>
    <row r="4" spans="1:3" ht="14.25" customHeight="1" x14ac:dyDescent="0.45">
      <c r="A4" s="194"/>
      <c r="B4" s="195"/>
      <c r="C4" s="196"/>
    </row>
    <row r="5" spans="1:3" ht="14.25" customHeight="1" x14ac:dyDescent="0.45">
      <c r="A5" s="194"/>
      <c r="B5" s="195"/>
      <c r="C5" s="196"/>
    </row>
    <row r="6" spans="1:3" ht="14.25" customHeight="1" x14ac:dyDescent="0.45">
      <c r="A6" s="194"/>
      <c r="B6" s="195"/>
      <c r="C6" s="196"/>
    </row>
    <row r="7" spans="1:3" ht="14.25" customHeight="1" x14ac:dyDescent="0.45">
      <c r="A7" s="194"/>
      <c r="B7" s="195"/>
      <c r="C7" s="196"/>
    </row>
    <row r="8" spans="1:3" ht="14.25" customHeight="1" x14ac:dyDescent="0.45">
      <c r="A8" s="194"/>
      <c r="B8" s="195"/>
      <c r="C8" s="196"/>
    </row>
    <row r="9" spans="1:3" ht="14.25" customHeight="1" x14ac:dyDescent="0.45">
      <c r="A9" s="194"/>
      <c r="B9" s="195"/>
      <c r="C9" s="196"/>
    </row>
    <row r="10" spans="1:3" ht="14.25" customHeight="1" x14ac:dyDescent="0.45">
      <c r="A10" s="194"/>
      <c r="B10" s="195"/>
      <c r="C10" s="196"/>
    </row>
    <row r="11" spans="1:3" ht="14.25" customHeight="1" x14ac:dyDescent="0.45">
      <c r="A11" s="188"/>
      <c r="B11" s="189"/>
      <c r="C11" s="190"/>
    </row>
    <row r="12" spans="1:3" ht="14.25" customHeight="1" x14ac:dyDescent="0.45">
      <c r="A12" s="188"/>
      <c r="B12" s="189"/>
      <c r="C12" s="190"/>
    </row>
    <row r="13" spans="1:3" ht="14.25" customHeight="1" x14ac:dyDescent="0.45">
      <c r="A13" s="36"/>
      <c r="B13" s="37"/>
      <c r="C13" s="38"/>
    </row>
    <row r="14" spans="1:3" ht="14.25" customHeight="1" x14ac:dyDescent="0.45">
      <c r="A14" s="36"/>
      <c r="B14" s="37"/>
      <c r="C14" s="38"/>
    </row>
    <row r="15" spans="1:3" ht="40.5" customHeight="1" x14ac:dyDescent="0.45">
      <c r="A15" s="197" t="s">
        <v>78</v>
      </c>
      <c r="B15" s="198" t="s">
        <v>77</v>
      </c>
      <c r="C15" s="199" t="s">
        <v>76</v>
      </c>
    </row>
    <row r="16" spans="1:3" ht="14.25" customHeight="1" x14ac:dyDescent="0.45">
      <c r="A16" s="39"/>
      <c r="B16" s="40"/>
      <c r="C16" s="41"/>
    </row>
    <row r="17" spans="1:3" ht="42.75" customHeight="1" x14ac:dyDescent="0.45">
      <c r="A17" s="200"/>
      <c r="B17" s="201"/>
      <c r="C17" s="202"/>
    </row>
    <row r="18" spans="1:3" ht="14.25" customHeight="1" x14ac:dyDescent="0.45">
      <c r="A18" s="188"/>
      <c r="B18" s="189"/>
      <c r="C18" s="190"/>
    </row>
    <row r="19" spans="1:3" ht="14.25" customHeight="1" x14ac:dyDescent="0.45">
      <c r="A19" s="188"/>
      <c r="B19" s="189"/>
      <c r="C19" s="190"/>
    </row>
    <row r="20" spans="1:3" ht="14.25" customHeight="1" x14ac:dyDescent="0.45">
      <c r="A20" s="188"/>
      <c r="B20" s="189"/>
      <c r="C20" s="190"/>
    </row>
    <row r="21" spans="1:3" ht="30" customHeight="1" x14ac:dyDescent="0.5">
      <c r="A21" s="203"/>
      <c r="B21" s="204"/>
      <c r="C21" s="205"/>
    </row>
    <row r="22" spans="1:3" ht="14.25" customHeight="1" x14ac:dyDescent="0.45">
      <c r="A22" s="42"/>
      <c r="B22" s="43"/>
      <c r="C22" s="44"/>
    </row>
    <row r="23" spans="1:3" ht="14.25" customHeight="1" x14ac:dyDescent="0.45">
      <c r="A23" s="42"/>
      <c r="B23" s="43"/>
      <c r="C23" s="44"/>
    </row>
    <row r="24" spans="1:3" ht="14.25" customHeight="1" x14ac:dyDescent="0.45">
      <c r="A24" s="42"/>
      <c r="B24" s="43"/>
      <c r="C24" s="44"/>
    </row>
    <row r="25" spans="1:3" ht="23.25" customHeight="1" x14ac:dyDescent="0.5">
      <c r="A25" s="185"/>
      <c r="B25" s="186"/>
      <c r="C25" s="187"/>
    </row>
    <row r="26" spans="1:3" ht="14.25" customHeight="1" x14ac:dyDescent="0.45">
      <c r="A26" s="42"/>
      <c r="B26" s="43"/>
      <c r="C26" s="44"/>
    </row>
    <row r="27" spans="1:3" ht="14.25" customHeight="1" x14ac:dyDescent="0.45">
      <c r="A27" s="42"/>
      <c r="B27" s="43"/>
      <c r="C27" s="44"/>
    </row>
    <row r="28" spans="1:3" ht="14.25" customHeight="1" x14ac:dyDescent="0.45">
      <c r="A28" s="42"/>
      <c r="B28" s="43"/>
      <c r="C28" s="44"/>
    </row>
    <row r="29" spans="1:3" ht="32.25" customHeight="1" thickBot="1" x14ac:dyDescent="0.5">
      <c r="A29" s="45"/>
      <c r="B29" s="46"/>
      <c r="C29" s="47"/>
    </row>
  </sheetData>
  <phoneticPr fontId="26" type="noConversion"/>
  <printOptions horizontalCentered="1" verticalCentered="1"/>
  <pageMargins left="0.7" right="0.7" top="0.75" bottom="0.75" header="0.3" footer="0.3"/>
  <pageSetup scale="95" orientation="landscape" r:id="rId1"/>
  <rowBreaks count="1" manualBreakCount="1">
    <brk id="29" max="16383" man="1"/>
  </rowBreaks>
  <colBreaks count="1" manualBreakCount="1">
    <brk id="3" max="1048575" man="1"/>
  </colBreak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activeCell="G4" sqref="G4"/>
    </sheetView>
  </sheetViews>
  <sheetFormatPr defaultColWidth="8.625" defaultRowHeight="15" customHeight="1" x14ac:dyDescent="0.25"/>
  <cols>
    <col min="1" max="1" width="36.375" customWidth="1"/>
    <col min="2" max="4" width="13.125" customWidth="1"/>
    <col min="5" max="5" width="12.375" bestFit="1" customWidth="1"/>
    <col min="6" max="6" width="12.375" style="6" bestFit="1" customWidth="1"/>
    <col min="7" max="7" width="23" style="2" customWidth="1"/>
  </cols>
  <sheetData>
    <row r="1" spans="1:7" s="64" customFormat="1" ht="78.75" customHeight="1" x14ac:dyDescent="0.2">
      <c r="A1" s="209" t="s">
        <v>71</v>
      </c>
      <c r="B1" s="209"/>
      <c r="C1" s="209"/>
      <c r="D1" s="209"/>
      <c r="E1" s="56"/>
      <c r="F1" s="56"/>
      <c r="G1" s="57"/>
    </row>
    <row r="2" spans="1:7" ht="15.95" customHeight="1" thickBot="1" x14ac:dyDescent="0.3">
      <c r="A2" s="65"/>
      <c r="B2" s="65"/>
      <c r="C2" s="65"/>
      <c r="D2" s="65"/>
      <c r="E2" s="65"/>
      <c r="F2" s="65"/>
    </row>
    <row r="3" spans="1:7" s="114" customFormat="1" ht="15.95" customHeight="1" thickBot="1" x14ac:dyDescent="0.25">
      <c r="A3" s="66" t="s">
        <v>34</v>
      </c>
      <c r="B3" s="67" t="s">
        <v>48</v>
      </c>
      <c r="C3" s="68" t="s">
        <v>49</v>
      </c>
      <c r="D3" s="68" t="s">
        <v>63</v>
      </c>
      <c r="E3" s="90"/>
    </row>
    <row r="4" spans="1:7" s="114" customFormat="1" ht="15.95" customHeight="1" x14ac:dyDescent="0.2">
      <c r="A4" s="97" t="s">
        <v>29</v>
      </c>
      <c r="B4" s="152">
        <v>166296338</v>
      </c>
      <c r="C4" s="153">
        <v>180564952</v>
      </c>
      <c r="D4" s="153">
        <v>252084927</v>
      </c>
      <c r="E4" s="108"/>
    </row>
    <row r="5" spans="1:7" s="114" customFormat="1" ht="15.95" customHeight="1" x14ac:dyDescent="0.2">
      <c r="A5" s="172" t="s">
        <v>4</v>
      </c>
      <c r="B5" s="175"/>
      <c r="C5" s="176"/>
      <c r="D5" s="176">
        <v>164679</v>
      </c>
      <c r="E5" s="108"/>
    </row>
    <row r="6" spans="1:7" s="114" customFormat="1" ht="15.95" customHeight="1" x14ac:dyDescent="0.2">
      <c r="A6" s="97" t="s">
        <v>5</v>
      </c>
      <c r="B6" s="152">
        <v>2492842</v>
      </c>
      <c r="C6" s="153">
        <v>1310434</v>
      </c>
      <c r="D6" s="153">
        <v>2383131</v>
      </c>
      <c r="E6" s="115"/>
    </row>
    <row r="7" spans="1:7" s="114" customFormat="1" ht="15.95" customHeight="1" x14ac:dyDescent="0.2">
      <c r="A7" s="172" t="s">
        <v>6</v>
      </c>
      <c r="B7" s="175">
        <v>86121274</v>
      </c>
      <c r="C7" s="176">
        <v>86975811</v>
      </c>
      <c r="D7" s="176">
        <v>109892751</v>
      </c>
      <c r="E7" s="115"/>
    </row>
    <row r="8" spans="1:7" s="114" customFormat="1" ht="15.95" customHeight="1" x14ac:dyDescent="0.2">
      <c r="A8" s="97" t="s">
        <v>7</v>
      </c>
      <c r="B8" s="152">
        <v>90668</v>
      </c>
      <c r="C8" s="153">
        <v>0</v>
      </c>
      <c r="D8" s="153">
        <v>0</v>
      </c>
      <c r="E8" s="115"/>
    </row>
    <row r="9" spans="1:7" s="114" customFormat="1" ht="15.95" customHeight="1" x14ac:dyDescent="0.2">
      <c r="A9" s="172" t="s">
        <v>8</v>
      </c>
      <c r="B9" s="175">
        <v>0</v>
      </c>
      <c r="C9" s="176">
        <v>0</v>
      </c>
      <c r="D9" s="176">
        <v>2585559</v>
      </c>
      <c r="E9" s="115"/>
    </row>
    <row r="10" spans="1:7" s="114" customFormat="1" ht="15.95" customHeight="1" x14ac:dyDescent="0.2">
      <c r="A10" s="97" t="s">
        <v>9</v>
      </c>
      <c r="B10" s="152">
        <v>10655277</v>
      </c>
      <c r="C10" s="153">
        <v>11073008</v>
      </c>
      <c r="D10" s="153">
        <v>13029691</v>
      </c>
      <c r="E10" s="115"/>
    </row>
    <row r="11" spans="1:7" s="114" customFormat="1" ht="15.95" customHeight="1" x14ac:dyDescent="0.2">
      <c r="A11" s="172" t="s">
        <v>10</v>
      </c>
      <c r="B11" s="175">
        <v>101670693</v>
      </c>
      <c r="C11" s="176">
        <v>141719053</v>
      </c>
      <c r="D11" s="176">
        <v>106548491</v>
      </c>
      <c r="E11" s="115"/>
    </row>
    <row r="12" spans="1:7" s="114" customFormat="1" ht="15.95" customHeight="1" x14ac:dyDescent="0.2">
      <c r="A12" s="97" t="s">
        <v>30</v>
      </c>
      <c r="B12" s="152">
        <v>214898</v>
      </c>
      <c r="C12" s="153">
        <v>2260638</v>
      </c>
      <c r="D12" s="153">
        <v>321110</v>
      </c>
      <c r="E12" s="108"/>
    </row>
    <row r="13" spans="1:7" s="114" customFormat="1" ht="15.6" customHeight="1" x14ac:dyDescent="0.2">
      <c r="A13" s="172" t="s">
        <v>11</v>
      </c>
      <c r="B13" s="175">
        <v>859316</v>
      </c>
      <c r="C13" s="176">
        <v>1900168</v>
      </c>
      <c r="D13" s="176">
        <v>4023747</v>
      </c>
      <c r="E13" s="115"/>
    </row>
    <row r="14" spans="1:7" s="114" customFormat="1" ht="15.6" customHeight="1" thickBot="1" x14ac:dyDescent="0.25">
      <c r="A14" s="97" t="s">
        <v>12</v>
      </c>
      <c r="B14" s="152">
        <v>941715</v>
      </c>
      <c r="C14" s="153">
        <v>5808841</v>
      </c>
      <c r="D14" s="153">
        <v>8560033</v>
      </c>
      <c r="E14" s="115"/>
    </row>
    <row r="15" spans="1:7" s="114" customFormat="1" ht="15.95" customHeight="1" thickBot="1" x14ac:dyDescent="0.25">
      <c r="A15" s="79" t="s">
        <v>17</v>
      </c>
      <c r="B15" s="158">
        <v>369343021</v>
      </c>
      <c r="C15" s="159">
        <v>431612905</v>
      </c>
      <c r="D15" s="159">
        <f>SUM(D4:D14)</f>
        <v>499594119</v>
      </c>
      <c r="E15" s="90"/>
    </row>
    <row r="16" spans="1:7" ht="15" customHeight="1" x14ac:dyDescent="0.25">
      <c r="A16" s="6"/>
      <c r="B16" s="6"/>
      <c r="C16" s="6"/>
      <c r="D16" s="6"/>
      <c r="E16" s="6"/>
    </row>
    <row r="19" spans="1:4" ht="15" customHeight="1" x14ac:dyDescent="0.25">
      <c r="A19" s="52"/>
      <c r="B19" s="52"/>
      <c r="C19" s="52"/>
      <c r="D19" s="52"/>
    </row>
  </sheetData>
  <sortState ref="A4:F15">
    <sortCondition ref="A4:A15"/>
  </sortState>
  <phoneticPr fontId="26" type="noConversion"/>
  <printOptions horizontalCentered="1" verticalCentered="1"/>
  <pageMargins left="0.25" right="0.25" top="0.75" bottom="0.75" header="0.3" footer="0.3"/>
  <pageSetup scale="125" orientation="landscape" r:id="rId1"/>
  <rowBreaks count="1" manualBreakCount="1">
    <brk id="20" max="16383" man="1"/>
  </rowBreaks>
  <colBreaks count="1" manualBreakCount="1">
    <brk id="4" max="1048575" man="1"/>
  </colBreaks>
  <drawing r:id="rId2"/>
  <extLst>
    <ext xmlns:mx="http://schemas.microsoft.com/office/mac/excel/2008/main" uri="{64002731-A6B0-56B0-2670-7721B7C09600}">
      <mx:PLV Mode="0"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zoomScaleSheetLayoutView="100" workbookViewId="0">
      <selection activeCell="E5" sqref="E5"/>
    </sheetView>
  </sheetViews>
  <sheetFormatPr defaultColWidth="8.625" defaultRowHeight="15" x14ac:dyDescent="0.25"/>
  <cols>
    <col min="1" max="1" width="40.25" style="9" customWidth="1"/>
    <col min="2" max="4" width="12.625" style="9" customWidth="1"/>
    <col min="5" max="5" width="12.375" style="10" customWidth="1"/>
    <col min="6" max="6" width="13.625" style="9" customWidth="1"/>
    <col min="7" max="7" width="20" style="2" customWidth="1"/>
    <col min="8" max="9" width="8.625" style="9"/>
    <col min="10" max="10" width="10.875" style="9" bestFit="1" customWidth="1"/>
    <col min="11" max="16384" width="8.625" style="9"/>
  </cols>
  <sheetData>
    <row r="1" spans="1:10" s="63" customFormat="1" ht="50.1" customHeight="1" x14ac:dyDescent="0.2">
      <c r="A1" s="209" t="s">
        <v>72</v>
      </c>
      <c r="B1" s="209"/>
      <c r="C1" s="209"/>
      <c r="D1" s="209"/>
      <c r="E1" s="57"/>
      <c r="F1" s="57"/>
      <c r="G1" s="57"/>
      <c r="H1" s="57"/>
    </row>
    <row r="2" spans="1:10" ht="15.95" customHeight="1" thickBot="1" x14ac:dyDescent="0.3"/>
    <row r="3" spans="1:10" s="69" customFormat="1" ht="15.95" customHeight="1" thickBot="1" x14ac:dyDescent="0.25">
      <c r="A3" s="104" t="s">
        <v>22</v>
      </c>
      <c r="B3" s="105" t="s">
        <v>48</v>
      </c>
      <c r="C3" s="106" t="s">
        <v>49</v>
      </c>
      <c r="D3" s="183" t="s">
        <v>63</v>
      </c>
      <c r="E3" s="90"/>
    </row>
    <row r="4" spans="1:10" s="69" customFormat="1" ht="15.95" customHeight="1" x14ac:dyDescent="0.2">
      <c r="A4" s="107" t="s">
        <v>0</v>
      </c>
      <c r="B4" s="152">
        <v>91151528</v>
      </c>
      <c r="C4" s="152">
        <v>86252281</v>
      </c>
      <c r="D4" s="181">
        <v>94001815</v>
      </c>
      <c r="E4" s="177"/>
      <c r="J4" s="109"/>
    </row>
    <row r="5" spans="1:10" s="69" customFormat="1" ht="15.95" customHeight="1" x14ac:dyDescent="0.2">
      <c r="A5" s="110" t="s">
        <v>21</v>
      </c>
      <c r="B5" s="154">
        <v>99272478</v>
      </c>
      <c r="C5" s="154">
        <v>81250509</v>
      </c>
      <c r="D5" s="180">
        <v>72028931</v>
      </c>
      <c r="E5" s="108"/>
    </row>
    <row r="6" spans="1:10" s="69" customFormat="1" ht="15.95" customHeight="1" x14ac:dyDescent="0.2">
      <c r="A6" s="107" t="s">
        <v>2</v>
      </c>
      <c r="B6" s="152">
        <v>318299232</v>
      </c>
      <c r="C6" s="152">
        <v>338411481</v>
      </c>
      <c r="D6" s="181">
        <v>339132790</v>
      </c>
      <c r="E6" s="108"/>
    </row>
    <row r="7" spans="1:10" s="69" customFormat="1" ht="15.95" customHeight="1" thickBot="1" x14ac:dyDescent="0.25">
      <c r="A7" s="111" t="s">
        <v>3</v>
      </c>
      <c r="B7" s="154">
        <v>182720454</v>
      </c>
      <c r="C7" s="154">
        <v>192839939</v>
      </c>
      <c r="D7" s="180">
        <v>185562916</v>
      </c>
      <c r="E7" s="112"/>
    </row>
    <row r="8" spans="1:10" s="69" customFormat="1" ht="15.95" customHeight="1" thickBot="1" x14ac:dyDescent="0.25">
      <c r="A8" s="113" t="s">
        <v>17</v>
      </c>
      <c r="B8" s="158">
        <v>691443692</v>
      </c>
      <c r="C8" s="159">
        <v>698754210</v>
      </c>
      <c r="D8" s="182">
        <f>SUM(D4:D7)</f>
        <v>690726452</v>
      </c>
      <c r="E8" s="90"/>
    </row>
    <row r="9" spans="1:10" x14ac:dyDescent="0.25">
      <c r="A9" s="6"/>
      <c r="B9" s="6"/>
      <c r="C9" s="6"/>
      <c r="D9" s="6"/>
      <c r="E9" s="32"/>
      <c r="F9" s="6"/>
    </row>
    <row r="10" spans="1:10" x14ac:dyDescent="0.25">
      <c r="F10" s="178"/>
    </row>
    <row r="11" spans="1:10" x14ac:dyDescent="0.25">
      <c r="F11" s="179"/>
    </row>
    <row r="12" spans="1:10" x14ac:dyDescent="0.25">
      <c r="A12" s="53"/>
      <c r="B12" s="54"/>
      <c r="C12" s="54"/>
      <c r="D12" s="54"/>
      <c r="E12" s="54"/>
      <c r="F12" s="54"/>
    </row>
  </sheetData>
  <phoneticPr fontId="26" type="noConversion"/>
  <printOptions horizontalCentered="1" verticalCentered="1"/>
  <pageMargins left="0.25" right="0.25" top="0.75" bottom="0.75" header="0.3" footer="0.3"/>
  <pageSetup scale="125" orientation="landscape" r:id="rId1"/>
  <rowBreaks count="1" manualBreakCount="1">
    <brk id="21" max="16383" man="1"/>
  </rowBreaks>
  <colBreaks count="1" manualBreakCount="1">
    <brk id="4" max="1048575" man="1"/>
  </colBreaks>
  <drawing r:id="rId2"/>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zoomScaleSheetLayoutView="100" workbookViewId="0">
      <selection activeCell="C1" sqref="C1"/>
    </sheetView>
  </sheetViews>
  <sheetFormatPr defaultColWidth="10.625" defaultRowHeight="15" customHeight="1" x14ac:dyDescent="0.2"/>
  <cols>
    <col min="1" max="1" width="41" style="10" customWidth="1"/>
    <col min="2" max="3" width="12.625" style="10" customWidth="1"/>
    <col min="4" max="5" width="12.625" style="20" customWidth="1"/>
    <col min="6" max="6" width="12.625" style="21" customWidth="1"/>
    <col min="7" max="9" width="10.625" style="10"/>
    <col min="10" max="10" width="11.375" style="10" bestFit="1" customWidth="1"/>
    <col min="11" max="16384" width="10.625" style="10"/>
  </cols>
  <sheetData>
    <row r="1" spans="1:10" s="62" customFormat="1" ht="72" customHeight="1" x14ac:dyDescent="0.2">
      <c r="A1" s="211" t="s">
        <v>73</v>
      </c>
      <c r="B1" s="211"/>
      <c r="C1" s="211"/>
      <c r="D1" s="211"/>
      <c r="E1" s="60"/>
      <c r="F1" s="60"/>
      <c r="G1" s="61"/>
      <c r="H1" s="61"/>
      <c r="I1" s="61"/>
      <c r="J1" s="61"/>
    </row>
    <row r="2" spans="1:10" ht="15.95" customHeight="1" thickBot="1" x14ac:dyDescent="0.3">
      <c r="C2" s="17"/>
      <c r="D2" s="18"/>
      <c r="E2" s="18"/>
      <c r="F2" s="19"/>
      <c r="G2" s="17"/>
      <c r="H2" s="17"/>
    </row>
    <row r="3" spans="1:10" s="96" customFormat="1" ht="15.95" customHeight="1" thickBot="1" x14ac:dyDescent="0.25">
      <c r="A3" s="91" t="s">
        <v>23</v>
      </c>
      <c r="B3" s="92" t="s">
        <v>48</v>
      </c>
      <c r="C3" s="68" t="s">
        <v>49</v>
      </c>
      <c r="D3" s="68" t="s">
        <v>63</v>
      </c>
      <c r="E3" s="93"/>
      <c r="F3" s="93"/>
      <c r="G3" s="94"/>
      <c r="H3" s="95"/>
    </row>
    <row r="4" spans="1:10" s="99" customFormat="1" ht="15.95" customHeight="1" x14ac:dyDescent="0.2">
      <c r="A4" s="97" t="s">
        <v>0</v>
      </c>
      <c r="B4" s="152">
        <v>391.30601721116602</v>
      </c>
      <c r="C4" s="153">
        <v>375.72624765041178</v>
      </c>
      <c r="D4" s="153">
        <v>470</v>
      </c>
      <c r="E4" s="98"/>
      <c r="F4" s="98"/>
      <c r="G4" s="94"/>
      <c r="H4" s="94"/>
      <c r="I4" s="94"/>
    </row>
    <row r="5" spans="1:10" s="99" customFormat="1" ht="15.95" customHeight="1" x14ac:dyDescent="0.2">
      <c r="A5" s="100" t="s">
        <v>21</v>
      </c>
      <c r="B5" s="154">
        <v>426.16858803357746</v>
      </c>
      <c r="C5" s="155">
        <v>353.93787285760027</v>
      </c>
      <c r="D5" s="155">
        <v>360</v>
      </c>
      <c r="E5" s="98"/>
      <c r="F5" s="98"/>
      <c r="G5" s="94"/>
      <c r="H5" s="94"/>
      <c r="I5" s="94"/>
    </row>
    <row r="6" spans="1:10" s="99" customFormat="1" ht="15.95" customHeight="1" x14ac:dyDescent="0.2">
      <c r="A6" s="97" t="s">
        <v>2</v>
      </c>
      <c r="B6" s="152">
        <v>1366.4324393475108</v>
      </c>
      <c r="C6" s="153">
        <v>1474.1647924412412</v>
      </c>
      <c r="D6" s="153">
        <v>1698</v>
      </c>
      <c r="E6" s="98"/>
      <c r="F6" s="98"/>
      <c r="G6" s="94"/>
      <c r="H6" s="94"/>
      <c r="I6" s="94"/>
    </row>
    <row r="7" spans="1:10" s="99" customFormat="1" ht="15.95" customHeight="1" thickBot="1" x14ac:dyDescent="0.25">
      <c r="A7" s="101" t="s">
        <v>3</v>
      </c>
      <c r="B7" s="154">
        <v>784.40388972696178</v>
      </c>
      <c r="C7" s="155">
        <v>840.03606440975511</v>
      </c>
      <c r="D7" s="155">
        <v>928</v>
      </c>
      <c r="E7" s="93"/>
      <c r="F7" s="102"/>
      <c r="G7" s="94"/>
      <c r="H7" s="94"/>
      <c r="I7" s="94"/>
    </row>
    <row r="8" spans="1:10" s="99" customFormat="1" ht="15.95" customHeight="1" thickBot="1" x14ac:dyDescent="0.25">
      <c r="A8" s="103" t="s">
        <v>17</v>
      </c>
      <c r="B8" s="158">
        <v>2968.3109343192164</v>
      </c>
      <c r="C8" s="159">
        <v>3043.8649773590082</v>
      </c>
      <c r="D8" s="159">
        <f>SUM(D4:D7)</f>
        <v>3456</v>
      </c>
    </row>
    <row r="9" spans="1:10" ht="15" customHeight="1" x14ac:dyDescent="0.2">
      <c r="A9" s="32"/>
      <c r="B9" s="50"/>
      <c r="C9" s="32"/>
      <c r="D9" s="33"/>
      <c r="E9" s="33"/>
      <c r="F9" s="34"/>
    </row>
    <row r="13" spans="1:10" ht="15" customHeight="1" x14ac:dyDescent="0.25">
      <c r="A13" s="11"/>
    </row>
  </sheetData>
  <phoneticPr fontId="26" type="noConversion"/>
  <printOptions horizontalCentered="1" verticalCentered="1"/>
  <pageMargins left="0.25" right="0.25" top="0.75" bottom="0.75" header="0.3" footer="0.3"/>
  <pageSetup scale="125" orientation="landscape" r:id="rId1"/>
  <drawing r:id="rId2"/>
  <extLst>
    <ext xmlns:mx="http://schemas.microsoft.com/office/mac/excel/2008/main" uri="{64002731-A6B0-56B0-2670-7721B7C09600}">
      <mx:PLV Mode="0" OnePage="0" WScale="10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view="pageBreakPreview" zoomScaleSheetLayoutView="100" workbookViewId="0">
      <selection activeCell="G2" sqref="G2"/>
    </sheetView>
  </sheetViews>
  <sheetFormatPr defaultColWidth="8.625" defaultRowHeight="14.25" x14ac:dyDescent="0.2"/>
  <cols>
    <col min="1" max="1" width="32.875" style="23" customWidth="1"/>
    <col min="2" max="4" width="11.125" style="23" bestFit="1" customWidth="1"/>
    <col min="5" max="5" width="18.375" style="23" customWidth="1"/>
    <col min="6" max="6" width="12.125" style="23" bestFit="1" customWidth="1"/>
    <col min="7" max="7" width="11.375" style="23" bestFit="1" customWidth="1"/>
    <col min="8" max="8" width="8.125" style="23" customWidth="1"/>
    <col min="9" max="16384" width="8.625" style="23"/>
  </cols>
  <sheetData>
    <row r="1" spans="1:12" s="58" customFormat="1" ht="50.1" customHeight="1" x14ac:dyDescent="0.2">
      <c r="A1" s="206" t="s">
        <v>74</v>
      </c>
      <c r="B1" s="206"/>
      <c r="C1" s="206"/>
      <c r="D1" s="206"/>
      <c r="E1" s="59"/>
      <c r="F1" s="59"/>
      <c r="G1" s="57"/>
      <c r="H1" s="57"/>
      <c r="I1" s="57"/>
      <c r="J1" s="57"/>
      <c r="K1" s="57"/>
      <c r="L1" s="57"/>
    </row>
    <row r="2" spans="1:12" ht="15.95" customHeight="1" thickBot="1" x14ac:dyDescent="0.25"/>
    <row r="3" spans="1:12" s="69" customFormat="1" ht="15.95" customHeight="1" thickBot="1" x14ac:dyDescent="0.25">
      <c r="A3" s="66" t="s">
        <v>23</v>
      </c>
      <c r="B3" s="67" t="s">
        <v>48</v>
      </c>
      <c r="C3" s="68" t="s">
        <v>49</v>
      </c>
      <c r="D3" s="68" t="s">
        <v>63</v>
      </c>
    </row>
    <row r="4" spans="1:12" s="69" customFormat="1" ht="15.95" customHeight="1" x14ac:dyDescent="0.2">
      <c r="A4" s="87" t="s">
        <v>24</v>
      </c>
      <c r="B4" s="152">
        <v>2001186</v>
      </c>
      <c r="C4" s="153">
        <v>1649660</v>
      </c>
      <c r="D4" s="153">
        <v>2268295</v>
      </c>
      <c r="E4" s="77"/>
    </row>
    <row r="5" spans="1:12" s="69" customFormat="1" ht="15.95" customHeight="1" x14ac:dyDescent="0.2">
      <c r="A5" s="88" t="s">
        <v>20</v>
      </c>
      <c r="B5" s="154">
        <v>1471300</v>
      </c>
      <c r="C5" s="155">
        <v>1522421</v>
      </c>
      <c r="D5" s="155">
        <v>11159545</v>
      </c>
      <c r="E5" s="77"/>
    </row>
    <row r="6" spans="1:12" s="69" customFormat="1" ht="15.95" customHeight="1" x14ac:dyDescent="0.2">
      <c r="A6" s="87" t="s">
        <v>25</v>
      </c>
      <c r="B6" s="152">
        <v>6531133</v>
      </c>
      <c r="C6" s="153">
        <v>7808699</v>
      </c>
      <c r="D6" s="153">
        <v>6987667</v>
      </c>
      <c r="E6" s="77"/>
    </row>
    <row r="7" spans="1:12" s="69" customFormat="1" ht="15.95" customHeight="1" thickBot="1" x14ac:dyDescent="0.25">
      <c r="A7" s="89" t="s">
        <v>26</v>
      </c>
      <c r="B7" s="160">
        <v>-38055325</v>
      </c>
      <c r="C7" s="161">
        <v>-36295165</v>
      </c>
      <c r="D7" s="161">
        <v>-25355559</v>
      </c>
      <c r="E7" s="77"/>
      <c r="F7" s="90"/>
    </row>
    <row r="8" spans="1:12" x14ac:dyDescent="0.2">
      <c r="A8" s="31"/>
      <c r="B8" s="31"/>
      <c r="C8" s="31"/>
      <c r="D8" s="31"/>
      <c r="E8" s="31"/>
      <c r="F8" s="31"/>
    </row>
    <row r="10" spans="1:12" ht="15" x14ac:dyDescent="0.25">
      <c r="A10" s="55"/>
      <c r="B10" s="55"/>
      <c r="C10" s="55"/>
      <c r="D10" s="55"/>
      <c r="E10" s="55"/>
      <c r="F10" s="55"/>
      <c r="G10" s="29"/>
      <c r="H10" s="29"/>
      <c r="I10" s="29"/>
      <c r="J10" s="29"/>
      <c r="K10" s="29"/>
      <c r="L10" s="29"/>
    </row>
    <row r="11" spans="1:12" ht="15" x14ac:dyDescent="0.25">
      <c r="A11" s="29"/>
      <c r="B11" s="29"/>
      <c r="C11" s="29"/>
      <c r="D11" s="29"/>
      <c r="E11" s="29"/>
      <c r="F11" s="29"/>
      <c r="G11" s="29"/>
      <c r="H11" s="29"/>
      <c r="I11" s="29"/>
      <c r="J11" s="29"/>
      <c r="K11" s="29"/>
      <c r="L11" s="29"/>
    </row>
  </sheetData>
  <phoneticPr fontId="26" type="noConversion"/>
  <printOptions horizontalCentered="1" verticalCentered="1"/>
  <pageMargins left="0.25" right="0.25" top="0.75" bottom="0.75" header="0.3" footer="0.3"/>
  <pageSetup scale="125" orientation="landscape" r:id="rId1"/>
  <drawing r:id="rId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SheetLayoutView="100" workbookViewId="0">
      <selection activeCell="B1" sqref="B1"/>
    </sheetView>
  </sheetViews>
  <sheetFormatPr defaultColWidth="8.625" defaultRowHeight="15" customHeight="1" x14ac:dyDescent="0.2"/>
  <cols>
    <col min="1" max="1" width="46" style="9" customWidth="1"/>
    <col min="2" max="2" width="14" style="9" customWidth="1"/>
    <col min="3" max="5" width="13.375" style="9" bestFit="1" customWidth="1"/>
    <col min="6" max="6" width="13.375" style="24" bestFit="1" customWidth="1"/>
    <col min="7" max="7" width="14.125" style="9" bestFit="1" customWidth="1"/>
    <col min="8" max="16384" width="8.625" style="9"/>
  </cols>
  <sheetData>
    <row r="1" spans="1:7" s="58" customFormat="1" ht="87.75" customHeight="1" x14ac:dyDescent="0.2">
      <c r="A1" s="209" t="s">
        <v>75</v>
      </c>
      <c r="B1" s="209"/>
      <c r="C1" s="209"/>
      <c r="D1" s="209"/>
      <c r="E1" s="56"/>
      <c r="F1" s="56"/>
      <c r="G1" s="57"/>
    </row>
    <row r="2" spans="1:7" ht="15.95" customHeight="1" thickBot="1" x14ac:dyDescent="0.25">
      <c r="A2" s="14"/>
      <c r="B2" s="14"/>
      <c r="C2" s="14"/>
      <c r="D2" s="14"/>
      <c r="E2" s="14"/>
      <c r="F2" s="14"/>
    </row>
    <row r="3" spans="1:7" s="69" customFormat="1" ht="15.95" customHeight="1" thickBot="1" x14ac:dyDescent="0.25">
      <c r="A3" s="66"/>
      <c r="B3" s="67" t="s">
        <v>48</v>
      </c>
      <c r="C3" s="67" t="s">
        <v>49</v>
      </c>
      <c r="D3" s="68" t="s">
        <v>63</v>
      </c>
    </row>
    <row r="4" spans="1:7" s="69" customFormat="1" ht="15.95" customHeight="1" x14ac:dyDescent="0.2">
      <c r="A4" s="70" t="s">
        <v>19</v>
      </c>
      <c r="B4" s="81">
        <f>'Table 5 Federal Utilization'!B15</f>
        <v>278797.40000000002</v>
      </c>
      <c r="C4" s="81">
        <f>'Table 5 Federal Utilization'!C15</f>
        <v>278920.40000000002</v>
      </c>
      <c r="D4" s="82">
        <f>'Table 5 Federal Utilization'!D15</f>
        <v>249054</v>
      </c>
    </row>
    <row r="5" spans="1:7" s="69" customFormat="1" ht="15.95" customHeight="1" thickBot="1" x14ac:dyDescent="0.25">
      <c r="A5" s="80" t="s">
        <v>27</v>
      </c>
      <c r="B5" s="83">
        <f>'Table 7 CAS Utilization'!B16</f>
        <v>131136.29999999999</v>
      </c>
      <c r="C5" s="83">
        <f>'Table 7 CAS Utilization'!C16</f>
        <v>139320.79999999999</v>
      </c>
      <c r="D5" s="84">
        <f>'Table 7 CAS Utilization'!D16</f>
        <v>167598</v>
      </c>
    </row>
    <row r="6" spans="1:7" s="69" customFormat="1" ht="15.95" customHeight="1" thickBot="1" x14ac:dyDescent="0.25">
      <c r="A6" s="79" t="s">
        <v>17</v>
      </c>
      <c r="B6" s="85">
        <f>SUM(B4:B5)</f>
        <v>409933.7</v>
      </c>
      <c r="C6" s="85">
        <f>SUM(C4:C5)</f>
        <v>418241.2</v>
      </c>
      <c r="D6" s="86">
        <f>SUM(D4:D5)</f>
        <v>416652</v>
      </c>
      <c r="E6" s="71"/>
    </row>
    <row r="7" spans="1:7" s="69" customFormat="1" ht="15.95" customHeight="1" thickBot="1" x14ac:dyDescent="0.25">
      <c r="A7" s="72"/>
      <c r="B7" s="73"/>
      <c r="C7" s="73"/>
      <c r="D7" s="73"/>
    </row>
    <row r="8" spans="1:7" s="69" customFormat="1" ht="15.95" customHeight="1" x14ac:dyDescent="0.2">
      <c r="A8" s="74"/>
      <c r="B8" s="75" t="str">
        <f>B3</f>
        <v>FY 2015</v>
      </c>
      <c r="C8" s="75" t="str">
        <f>C3</f>
        <v>FY 2016</v>
      </c>
      <c r="D8" s="76" t="str">
        <f>D3</f>
        <v>FY 2017</v>
      </c>
    </row>
    <row r="9" spans="1:7" s="69" customFormat="1" ht="15.95" customHeight="1" x14ac:dyDescent="0.2">
      <c r="A9" s="51" t="s">
        <v>32</v>
      </c>
      <c r="B9" s="152">
        <f>'Table 9 Mandatory Costs'!B8+SUM('Table 11 Other Costs'!B4:B7)</f>
        <v>663391986</v>
      </c>
      <c r="C9" s="152">
        <f>'Table 9 Mandatory Costs'!C8+SUM('Table 11 Other Costs'!C4:C7)</f>
        <v>673439825</v>
      </c>
      <c r="D9" s="153">
        <v>673086283</v>
      </c>
      <c r="E9" s="77"/>
    </row>
    <row r="10" spans="1:7" s="69" customFormat="1" ht="15.95" customHeight="1" thickBot="1" x14ac:dyDescent="0.25">
      <c r="A10" s="78" t="s">
        <v>33</v>
      </c>
      <c r="B10" s="154">
        <f>'Table 8 CAS Costs'!B15</f>
        <v>369343021</v>
      </c>
      <c r="C10" s="154">
        <f>'Table 8 CAS Costs'!C15</f>
        <v>431612905</v>
      </c>
      <c r="D10" s="155">
        <v>499594119</v>
      </c>
      <c r="E10" s="77"/>
    </row>
    <row r="11" spans="1:7" s="69" customFormat="1" ht="15.95" customHeight="1" thickBot="1" x14ac:dyDescent="0.25">
      <c r="A11" s="79" t="s">
        <v>17</v>
      </c>
      <c r="B11" s="158">
        <f>SUM(B9:B10)</f>
        <v>1032735007</v>
      </c>
      <c r="C11" s="158">
        <f>SUM(C9:C10)</f>
        <v>1105052730</v>
      </c>
      <c r="D11" s="159">
        <f>SUM(D9:D10)</f>
        <v>1172680402</v>
      </c>
      <c r="E11" s="77"/>
    </row>
    <row r="12" spans="1:7" ht="15" customHeight="1" x14ac:dyDescent="0.2">
      <c r="A12" s="6"/>
      <c r="B12" s="6"/>
      <c r="C12" s="6"/>
      <c r="D12" s="6"/>
      <c r="E12" s="6"/>
      <c r="F12" s="30"/>
    </row>
    <row r="13" spans="1:7" ht="15" customHeight="1" x14ac:dyDescent="0.2">
      <c r="A13" s="6"/>
      <c r="B13" s="6"/>
      <c r="C13" s="6"/>
      <c r="D13" s="6"/>
      <c r="E13" s="6"/>
      <c r="F13" s="30"/>
    </row>
    <row r="14" spans="1:7" ht="15" customHeight="1" x14ac:dyDescent="0.2">
      <c r="A14" s="6"/>
      <c r="B14" s="6"/>
      <c r="C14" s="6"/>
      <c r="D14" s="6"/>
      <c r="E14" s="6"/>
      <c r="F14" s="30"/>
    </row>
    <row r="15" spans="1:7" ht="15" customHeight="1" x14ac:dyDescent="0.2">
      <c r="A15" s="6"/>
      <c r="B15" s="6"/>
      <c r="C15" s="6"/>
      <c r="D15" s="6"/>
      <c r="E15" s="6"/>
      <c r="F15" s="30"/>
    </row>
    <row r="16" spans="1:7" ht="15" customHeight="1" x14ac:dyDescent="0.2">
      <c r="A16" s="6"/>
      <c r="B16" s="6"/>
      <c r="C16" s="6"/>
      <c r="D16" s="6"/>
      <c r="E16" s="6"/>
      <c r="F16" s="30"/>
    </row>
    <row r="17" spans="1:6" ht="15" customHeight="1" x14ac:dyDescent="0.2">
      <c r="A17" s="6"/>
      <c r="B17" s="6"/>
      <c r="C17" s="6"/>
      <c r="D17" s="6"/>
      <c r="E17" s="6"/>
      <c r="F17" s="30"/>
    </row>
  </sheetData>
  <phoneticPr fontId="26" type="noConversion"/>
  <printOptions horizontalCentered="1" verticalCentered="1"/>
  <pageMargins left="0.25" right="0.25" top="0.75" bottom="0.75" header="0.3" footer="0.3"/>
  <pageSetup scale="125" orientation="landscape" r:id="rId1"/>
  <rowBreaks count="1" manualBreakCount="1">
    <brk id="15" max="16383" man="1"/>
  </rowBreaks>
  <colBreaks count="1" manualBreakCount="1">
    <brk id="4" max="1048575" man="1"/>
  </colBreaks>
  <ignoredErrors>
    <ignoredError sqref="B11:D11 B6:D6" formulaRange="1"/>
  </ignoredError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opLeftCell="A2" zoomScaleSheetLayoutView="100" workbookViewId="0">
      <selection activeCell="B4" sqref="B4"/>
    </sheetView>
  </sheetViews>
  <sheetFormatPr defaultColWidth="8.625" defaultRowHeight="15" x14ac:dyDescent="0.2"/>
  <cols>
    <col min="1" max="1" width="30.375" style="25" customWidth="1"/>
    <col min="2" max="2" width="80.375" style="3" customWidth="1"/>
    <col min="3" max="16384" width="8.625" style="3"/>
  </cols>
  <sheetData>
    <row r="1" spans="1:9" s="139" customFormat="1" ht="15.95" customHeight="1" x14ac:dyDescent="0.2">
      <c r="A1" s="138"/>
    </row>
    <row r="2" spans="1:9" s="139" customFormat="1" ht="15.95" customHeight="1" x14ac:dyDescent="0.2">
      <c r="A2" s="206" t="s">
        <v>79</v>
      </c>
      <c r="B2" s="206"/>
    </row>
    <row r="3" spans="1:9" s="139" customFormat="1" ht="15.95" customHeight="1" x14ac:dyDescent="0.2">
      <c r="A3" s="140"/>
      <c r="B3" s="72"/>
      <c r="C3" s="72"/>
      <c r="D3" s="72"/>
      <c r="E3" s="72"/>
      <c r="F3" s="72"/>
    </row>
    <row r="4" spans="1:9" s="139" customFormat="1" ht="15.95" customHeight="1" x14ac:dyDescent="0.2">
      <c r="A4" s="141"/>
      <c r="B4" s="72"/>
      <c r="C4" s="72"/>
      <c r="D4" s="72"/>
      <c r="E4" s="72"/>
      <c r="F4" s="72"/>
    </row>
    <row r="5" spans="1:9" s="139" customFormat="1" ht="15.95" customHeight="1" x14ac:dyDescent="0.2">
      <c r="B5" s="207"/>
      <c r="C5" s="72"/>
      <c r="D5" s="72"/>
      <c r="E5" s="72"/>
      <c r="F5" s="72"/>
    </row>
    <row r="6" spans="1:9" s="139" customFormat="1" ht="15.95" customHeight="1" x14ac:dyDescent="0.2">
      <c r="A6" s="207" t="s">
        <v>28</v>
      </c>
      <c r="B6" s="142"/>
      <c r="C6" s="72"/>
      <c r="D6" s="72"/>
      <c r="E6" s="72"/>
      <c r="F6" s="72"/>
    </row>
    <row r="7" spans="1:9" s="139" customFormat="1" ht="15.95" customHeight="1" x14ac:dyDescent="0.2">
      <c r="A7" s="142"/>
      <c r="B7" s="142"/>
      <c r="C7" s="72"/>
      <c r="D7" s="72"/>
      <c r="E7" s="72"/>
      <c r="F7" s="72"/>
    </row>
    <row r="8" spans="1:9" s="139" customFormat="1" ht="15.95" customHeight="1" x14ac:dyDescent="0.2">
      <c r="A8" s="143" t="s">
        <v>35</v>
      </c>
      <c r="B8" s="184" t="s">
        <v>50</v>
      </c>
      <c r="C8" s="72"/>
      <c r="D8" s="72"/>
      <c r="E8" s="72"/>
      <c r="F8" s="72"/>
    </row>
    <row r="9" spans="1:9" s="139" customFormat="1" ht="15.95" customHeight="1" x14ac:dyDescent="0.2">
      <c r="A9" s="143" t="s">
        <v>36</v>
      </c>
      <c r="B9" s="163" t="s">
        <v>51</v>
      </c>
      <c r="C9" s="72"/>
      <c r="D9" s="72"/>
      <c r="E9" s="72"/>
      <c r="F9" s="72"/>
    </row>
    <row r="10" spans="1:9" s="139" customFormat="1" ht="15.95" customHeight="1" x14ac:dyDescent="0.2">
      <c r="A10" s="144" t="s">
        <v>37</v>
      </c>
      <c r="B10" s="163" t="s">
        <v>52</v>
      </c>
      <c r="C10" s="72"/>
      <c r="D10" s="72"/>
      <c r="E10" s="72"/>
      <c r="F10" s="72"/>
    </row>
    <row r="11" spans="1:9" s="139" customFormat="1" ht="15.95" customHeight="1" x14ac:dyDescent="0.2">
      <c r="A11" s="144" t="s">
        <v>38</v>
      </c>
      <c r="B11" s="163" t="s">
        <v>53</v>
      </c>
      <c r="C11" s="72"/>
      <c r="D11" s="72"/>
      <c r="E11" s="72"/>
      <c r="F11" s="72"/>
    </row>
    <row r="12" spans="1:9" s="139" customFormat="1" ht="15.95" customHeight="1" x14ac:dyDescent="0.2">
      <c r="A12" s="144" t="s">
        <v>39</v>
      </c>
      <c r="B12" s="163" t="s">
        <v>54</v>
      </c>
      <c r="C12" s="72"/>
      <c r="D12" s="72"/>
      <c r="E12" s="72"/>
      <c r="F12" s="72"/>
    </row>
    <row r="13" spans="1:9" s="139" customFormat="1" ht="15.95" customHeight="1" x14ac:dyDescent="0.2">
      <c r="A13" s="145" t="s">
        <v>40</v>
      </c>
      <c r="B13" s="146" t="s">
        <v>55</v>
      </c>
      <c r="C13" s="72"/>
      <c r="D13" s="72"/>
      <c r="E13" s="72"/>
      <c r="F13" s="72"/>
      <c r="I13" s="114"/>
    </row>
    <row r="14" spans="1:9" s="139" customFormat="1" ht="15.95" customHeight="1" x14ac:dyDescent="0.2">
      <c r="A14" s="144" t="s">
        <v>41</v>
      </c>
      <c r="B14" s="163" t="s">
        <v>56</v>
      </c>
      <c r="C14" s="72"/>
      <c r="D14" s="72"/>
      <c r="E14" s="72"/>
      <c r="F14" s="72"/>
    </row>
    <row r="15" spans="1:9" s="139" customFormat="1" ht="15.95" customHeight="1" x14ac:dyDescent="0.2">
      <c r="A15" s="144" t="s">
        <v>42</v>
      </c>
      <c r="B15" s="163" t="s">
        <v>57</v>
      </c>
      <c r="C15" s="72"/>
      <c r="D15" s="72"/>
      <c r="E15" s="72"/>
      <c r="F15" s="72"/>
    </row>
    <row r="16" spans="1:9" s="139" customFormat="1" ht="15.95" customHeight="1" x14ac:dyDescent="0.2">
      <c r="A16" s="144" t="s">
        <v>43</v>
      </c>
      <c r="B16" s="164" t="s">
        <v>58</v>
      </c>
      <c r="C16" s="147"/>
      <c r="D16" s="72"/>
      <c r="E16" s="72"/>
      <c r="F16" s="72"/>
    </row>
    <row r="17" spans="1:6" s="151" customFormat="1" ht="15.95" customHeight="1" x14ac:dyDescent="0.2">
      <c r="A17" s="148" t="s">
        <v>44</v>
      </c>
      <c r="B17" s="165" t="s">
        <v>59</v>
      </c>
      <c r="C17" s="149"/>
      <c r="D17" s="150"/>
      <c r="E17" s="150"/>
      <c r="F17" s="150"/>
    </row>
    <row r="18" spans="1:6" s="139" customFormat="1" ht="15.95" customHeight="1" x14ac:dyDescent="0.2">
      <c r="A18" s="144" t="s">
        <v>45</v>
      </c>
      <c r="B18" s="164" t="s">
        <v>60</v>
      </c>
      <c r="C18" s="147"/>
      <c r="D18" s="72"/>
      <c r="E18" s="72"/>
      <c r="F18" s="72"/>
    </row>
    <row r="19" spans="1:6" s="139" customFormat="1" ht="26.45" customHeight="1" x14ac:dyDescent="0.2">
      <c r="A19" s="162" t="s">
        <v>46</v>
      </c>
      <c r="B19" s="164" t="s">
        <v>61</v>
      </c>
      <c r="C19" s="147"/>
    </row>
  </sheetData>
  <phoneticPr fontId="26" type="noConversion"/>
  <printOptions horizontalCentered="1" verticalCentered="1"/>
  <pageMargins left="0.25" right="0.25" top="0.75" bottom="0.75" header="0.3" footer="0.3"/>
  <pageSetup scale="90" orientation="landscape"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topLeftCell="G22" zoomScaleNormal="70" zoomScaleSheetLayoutView="100" zoomScalePageLayoutView="70" workbookViewId="0">
      <selection activeCell="A2" sqref="A2:L2"/>
    </sheetView>
  </sheetViews>
  <sheetFormatPr defaultColWidth="8.625" defaultRowHeight="14.25" x14ac:dyDescent="0.2"/>
  <cols>
    <col min="3" max="6" width="11.375" bestFit="1" customWidth="1"/>
    <col min="7" max="7" width="12.375" bestFit="1" customWidth="1"/>
    <col min="12" max="12" width="6.625" customWidth="1"/>
  </cols>
  <sheetData>
    <row r="1" spans="1:12" s="1" customFormat="1" ht="18" x14ac:dyDescent="0.2">
      <c r="A1" s="27"/>
    </row>
    <row r="2" spans="1:12" s="1" customFormat="1" ht="18" x14ac:dyDescent="0.2">
      <c r="A2" s="206" t="s">
        <v>65</v>
      </c>
      <c r="B2" s="208"/>
      <c r="C2" s="208"/>
      <c r="D2" s="208"/>
      <c r="E2" s="208"/>
      <c r="F2" s="208"/>
      <c r="G2" s="208"/>
      <c r="H2" s="208"/>
      <c r="I2" s="208"/>
      <c r="J2" s="208"/>
      <c r="K2" s="208"/>
      <c r="L2" s="208"/>
    </row>
    <row r="3" spans="1:12" x14ac:dyDescent="0.2">
      <c r="A3" s="6"/>
      <c r="B3" s="6"/>
      <c r="C3" s="6"/>
      <c r="D3" s="6"/>
      <c r="E3" s="6"/>
      <c r="F3" s="6"/>
    </row>
    <row r="4" spans="1:12" x14ac:dyDescent="0.2">
      <c r="A4" s="6"/>
      <c r="B4" s="6"/>
      <c r="C4" s="6"/>
      <c r="D4" s="6"/>
      <c r="E4" s="6"/>
      <c r="F4" s="6"/>
    </row>
    <row r="5" spans="1:12" x14ac:dyDescent="0.2">
      <c r="A5" s="6"/>
      <c r="B5" s="6"/>
      <c r="C5" s="6"/>
      <c r="D5" s="6"/>
      <c r="E5" s="6"/>
      <c r="F5" s="6"/>
    </row>
    <row r="6" spans="1:12" x14ac:dyDescent="0.2">
      <c r="A6" s="6"/>
      <c r="B6" s="6"/>
      <c r="C6" s="6"/>
      <c r="D6" s="6"/>
      <c r="E6" s="6"/>
      <c r="F6" s="6"/>
    </row>
    <row r="7" spans="1:12" x14ac:dyDescent="0.2">
      <c r="A7" s="6"/>
      <c r="B7" s="6"/>
      <c r="C7" s="6"/>
      <c r="D7" s="6"/>
      <c r="E7" s="6"/>
      <c r="F7" s="6"/>
    </row>
    <row r="8" spans="1:12" x14ac:dyDescent="0.2">
      <c r="A8" s="6"/>
      <c r="B8" s="6"/>
      <c r="C8" s="6"/>
      <c r="D8" s="6"/>
      <c r="E8" s="6"/>
      <c r="F8" s="6"/>
    </row>
    <row r="9" spans="1:12" x14ac:dyDescent="0.2">
      <c r="A9" s="6"/>
      <c r="B9" s="6"/>
      <c r="C9" s="6"/>
      <c r="D9" s="6"/>
      <c r="E9" s="6"/>
      <c r="F9" s="6"/>
    </row>
    <row r="10" spans="1:12" x14ac:dyDescent="0.2">
      <c r="A10" s="6"/>
      <c r="B10" s="6"/>
      <c r="C10" s="6"/>
      <c r="D10" s="6"/>
      <c r="E10" s="6"/>
      <c r="F10" s="6"/>
    </row>
    <row r="11" spans="1:12" x14ac:dyDescent="0.2">
      <c r="A11" s="6"/>
      <c r="B11" s="6"/>
      <c r="C11" s="6"/>
      <c r="D11" s="6"/>
      <c r="E11" s="6"/>
      <c r="F11" s="6"/>
    </row>
    <row r="12" spans="1:12" x14ac:dyDescent="0.2">
      <c r="A12" s="6"/>
      <c r="B12" s="6"/>
      <c r="C12" s="6"/>
      <c r="D12" s="6"/>
      <c r="E12" s="6"/>
      <c r="F12" s="6"/>
    </row>
    <row r="13" spans="1:12" x14ac:dyDescent="0.2">
      <c r="A13" s="6"/>
      <c r="B13" s="6"/>
      <c r="C13" s="6"/>
      <c r="D13" s="6"/>
      <c r="E13" s="6"/>
      <c r="F13" s="6"/>
    </row>
    <row r="14" spans="1:12" x14ac:dyDescent="0.2">
      <c r="A14" s="6"/>
      <c r="B14" s="6"/>
      <c r="C14" s="6"/>
      <c r="D14" s="6"/>
      <c r="E14" s="6"/>
      <c r="F14" s="6"/>
    </row>
    <row r="15" spans="1:12" x14ac:dyDescent="0.2">
      <c r="A15" s="6"/>
      <c r="B15" s="6"/>
      <c r="C15" s="6"/>
      <c r="D15" s="6"/>
      <c r="E15" s="6"/>
      <c r="F15" s="6"/>
    </row>
    <row r="16" spans="1:12" x14ac:dyDescent="0.2">
      <c r="A16" s="6"/>
      <c r="B16" s="6"/>
      <c r="C16" s="6"/>
      <c r="D16" s="6"/>
      <c r="E16" s="6"/>
      <c r="F16" s="6"/>
    </row>
    <row r="17" spans="1:7" x14ac:dyDescent="0.2">
      <c r="A17" s="6"/>
      <c r="B17" s="6"/>
      <c r="C17" s="6"/>
      <c r="D17" s="6"/>
      <c r="E17" s="6"/>
      <c r="F17" s="6"/>
    </row>
    <row r="24" spans="1:7" ht="15" customHeight="1" x14ac:dyDescent="0.2">
      <c r="B24" s="6"/>
      <c r="C24" s="6">
        <v>2010</v>
      </c>
      <c r="D24" s="6">
        <v>2011</v>
      </c>
      <c r="E24" s="6">
        <v>2012</v>
      </c>
      <c r="F24" s="6">
        <v>2013</v>
      </c>
      <c r="G24" s="6">
        <v>20124</v>
      </c>
    </row>
    <row r="25" spans="1:7" ht="15" customHeight="1" x14ac:dyDescent="0.2">
      <c r="B25" s="4" t="s">
        <v>0</v>
      </c>
      <c r="C25" s="5">
        <v>86789339</v>
      </c>
      <c r="D25" s="5">
        <v>100092781</v>
      </c>
      <c r="E25" s="5">
        <v>177352722</v>
      </c>
      <c r="F25" s="5">
        <v>114284773</v>
      </c>
      <c r="G25" s="8">
        <v>91160114</v>
      </c>
    </row>
    <row r="26" spans="1:7" ht="15" customHeight="1" x14ac:dyDescent="0.2">
      <c r="B26" s="4" t="s">
        <v>1</v>
      </c>
      <c r="C26" s="5">
        <v>72338569</v>
      </c>
      <c r="D26" s="5">
        <v>109791677</v>
      </c>
      <c r="E26" s="5">
        <v>93132725</v>
      </c>
      <c r="F26" s="5">
        <v>101822489</v>
      </c>
      <c r="G26" s="8">
        <v>95516418</v>
      </c>
    </row>
    <row r="27" spans="1:7" ht="15" customHeight="1" x14ac:dyDescent="0.2">
      <c r="B27" s="4" t="s">
        <v>2</v>
      </c>
      <c r="C27" s="5">
        <v>323657641</v>
      </c>
      <c r="D27" s="5">
        <v>379488622</v>
      </c>
      <c r="E27" s="5">
        <v>297252986</v>
      </c>
      <c r="F27" s="5">
        <v>325605089</v>
      </c>
      <c r="G27" s="8">
        <v>328635649</v>
      </c>
    </row>
    <row r="28" spans="1:7" ht="15" customHeight="1" x14ac:dyDescent="0.2">
      <c r="B28" s="4" t="s">
        <v>3</v>
      </c>
      <c r="C28" s="5">
        <v>154830479</v>
      </c>
      <c r="D28" s="5">
        <v>207551485</v>
      </c>
      <c r="E28" s="5">
        <v>239215469</v>
      </c>
      <c r="F28" s="5">
        <v>233937140</v>
      </c>
      <c r="G28" s="7">
        <v>222100543</v>
      </c>
    </row>
  </sheetData>
  <phoneticPr fontId="26" type="noConversion"/>
  <printOptions horizontalCentered="1" verticalCentered="1"/>
  <pageMargins left="0.45" right="0.45" top="0.5" bottom="0.5" header="0.3" footer="0.3"/>
  <pageSetup orientation="landscape" r:id="rId1"/>
  <rowBreaks count="2" manualBreakCount="2">
    <brk id="36" max="16383" man="1"/>
    <brk id="75" max="16383" man="1"/>
  </rowBreaks>
  <colBreaks count="1" manualBreakCount="1">
    <brk id="12" max="45" man="1"/>
  </colBreaks>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16"/>
  <sheetViews>
    <sheetView zoomScaleSheetLayoutView="100" workbookViewId="0">
      <selection sqref="A1:F1"/>
    </sheetView>
  </sheetViews>
  <sheetFormatPr defaultColWidth="8.625" defaultRowHeight="15" customHeight="1" x14ac:dyDescent="0.2"/>
  <cols>
    <col min="1" max="1" width="39.625" style="23" bestFit="1" customWidth="1"/>
    <col min="2" max="2" width="10.625" style="23" customWidth="1"/>
    <col min="3" max="3" width="6.625" style="23" bestFit="1" customWidth="1"/>
    <col min="4" max="4" width="10.375" style="23" bestFit="1" customWidth="1"/>
    <col min="5" max="5" width="8.375" style="23" customWidth="1"/>
    <col min="6" max="6" width="6.375" style="23" customWidth="1"/>
    <col min="7" max="16384" width="8.625" style="23"/>
  </cols>
  <sheetData>
    <row r="1" spans="1:8" s="58" customFormat="1" ht="66" customHeight="1" x14ac:dyDescent="0.2">
      <c r="A1" s="209" t="s">
        <v>62</v>
      </c>
      <c r="B1" s="209"/>
      <c r="C1" s="209"/>
      <c r="D1" s="209"/>
      <c r="E1" s="209"/>
      <c r="F1" s="209"/>
    </row>
    <row r="2" spans="1:8" ht="15.95" customHeight="1" thickBot="1" x14ac:dyDescent="0.3">
      <c r="A2" s="22"/>
      <c r="B2" s="22"/>
      <c r="C2" s="22"/>
      <c r="D2" s="22"/>
      <c r="E2" s="22"/>
      <c r="F2" s="22"/>
    </row>
    <row r="3" spans="1:8" s="69" customFormat="1" ht="15.95" customHeight="1" thickBot="1" x14ac:dyDescent="0.25">
      <c r="A3" s="66" t="s">
        <v>34</v>
      </c>
      <c r="B3" s="67" t="s">
        <v>14</v>
      </c>
      <c r="C3" s="67" t="s">
        <v>15</v>
      </c>
      <c r="D3" s="67" t="s">
        <v>16</v>
      </c>
      <c r="E3" s="67" t="s">
        <v>31</v>
      </c>
      <c r="F3" s="68" t="s">
        <v>17</v>
      </c>
    </row>
    <row r="4" spans="1:8" s="69" customFormat="1" ht="15.95" customHeight="1" x14ac:dyDescent="0.2">
      <c r="A4" s="87" t="s">
        <v>29</v>
      </c>
      <c r="B4" s="81">
        <v>63</v>
      </c>
      <c r="C4" s="81" t="s">
        <v>47</v>
      </c>
      <c r="D4" s="81">
        <v>20</v>
      </c>
      <c r="E4" s="81" t="s">
        <v>47</v>
      </c>
      <c r="F4" s="82">
        <v>83</v>
      </c>
    </row>
    <row r="5" spans="1:8" s="69" customFormat="1" ht="15.95" customHeight="1" x14ac:dyDescent="0.2">
      <c r="A5" s="88" t="s">
        <v>4</v>
      </c>
      <c r="B5" s="83">
        <v>11</v>
      </c>
      <c r="C5" s="83" t="s">
        <v>47</v>
      </c>
      <c r="D5" s="83" t="s">
        <v>47</v>
      </c>
      <c r="E5" s="83" t="s">
        <v>47</v>
      </c>
      <c r="F5" s="84">
        <v>11</v>
      </c>
    </row>
    <row r="6" spans="1:8" s="69" customFormat="1" ht="15.95" customHeight="1" x14ac:dyDescent="0.2">
      <c r="A6" s="87" t="s">
        <v>5</v>
      </c>
      <c r="B6" s="81">
        <v>9</v>
      </c>
      <c r="C6" s="81" t="s">
        <v>47</v>
      </c>
      <c r="D6" s="81">
        <v>12</v>
      </c>
      <c r="E6" s="81">
        <v>1</v>
      </c>
      <c r="F6" s="82">
        <v>22</v>
      </c>
    </row>
    <row r="7" spans="1:8" s="69" customFormat="1" ht="15.95" customHeight="1" x14ac:dyDescent="0.2">
      <c r="A7" s="88" t="s">
        <v>6</v>
      </c>
      <c r="B7" s="83">
        <v>90</v>
      </c>
      <c r="C7" s="83" t="s">
        <v>47</v>
      </c>
      <c r="D7" s="83">
        <v>105</v>
      </c>
      <c r="E7" s="83">
        <v>9</v>
      </c>
      <c r="F7" s="84">
        <v>204</v>
      </c>
    </row>
    <row r="8" spans="1:8" s="69" customFormat="1" ht="15.95" customHeight="1" x14ac:dyDescent="0.2">
      <c r="A8" s="87" t="s">
        <v>7</v>
      </c>
      <c r="B8" s="81">
        <v>79</v>
      </c>
      <c r="C8" s="81" t="s">
        <v>47</v>
      </c>
      <c r="D8" s="81">
        <v>24</v>
      </c>
      <c r="E8" s="81" t="s">
        <v>47</v>
      </c>
      <c r="F8" s="82">
        <v>103</v>
      </c>
    </row>
    <row r="9" spans="1:8" s="69" customFormat="1" ht="15.95" customHeight="1" x14ac:dyDescent="0.2">
      <c r="A9" s="88" t="s">
        <v>8</v>
      </c>
      <c r="B9" s="83">
        <v>21</v>
      </c>
      <c r="C9" s="83" t="s">
        <v>47</v>
      </c>
      <c r="D9" s="83">
        <v>169</v>
      </c>
      <c r="E9" s="83">
        <v>5</v>
      </c>
      <c r="F9" s="84">
        <v>195</v>
      </c>
    </row>
    <row r="10" spans="1:8" s="69" customFormat="1" ht="15.95" customHeight="1" x14ac:dyDescent="0.2">
      <c r="A10" s="87" t="s">
        <v>9</v>
      </c>
      <c r="B10" s="81">
        <v>44</v>
      </c>
      <c r="C10" s="81" t="s">
        <v>47</v>
      </c>
      <c r="D10" s="81">
        <v>1</v>
      </c>
      <c r="E10" s="81" t="s">
        <v>47</v>
      </c>
      <c r="F10" s="82">
        <v>45</v>
      </c>
    </row>
    <row r="11" spans="1:8" s="69" customFormat="1" ht="15.95" customHeight="1" x14ac:dyDescent="0.2">
      <c r="A11" s="88" t="s">
        <v>10</v>
      </c>
      <c r="B11" s="83">
        <v>87</v>
      </c>
      <c r="C11" s="83" t="s">
        <v>47</v>
      </c>
      <c r="D11" s="83">
        <v>8</v>
      </c>
      <c r="E11" s="83" t="s">
        <v>47</v>
      </c>
      <c r="F11" s="84">
        <f>SUM(B11:E11)</f>
        <v>95</v>
      </c>
      <c r="G11" s="167"/>
    </row>
    <row r="12" spans="1:8" s="69" customFormat="1" ht="15.95" customHeight="1" x14ac:dyDescent="0.2">
      <c r="A12" s="87" t="s">
        <v>11</v>
      </c>
      <c r="B12" s="81">
        <v>54</v>
      </c>
      <c r="C12" s="81" t="s">
        <v>47</v>
      </c>
      <c r="D12" s="81">
        <v>4</v>
      </c>
      <c r="E12" s="81">
        <v>3</v>
      </c>
      <c r="F12" s="82">
        <v>61</v>
      </c>
      <c r="G12" s="167"/>
    </row>
    <row r="13" spans="1:8" s="69" customFormat="1" ht="15.95" customHeight="1" x14ac:dyDescent="0.2">
      <c r="A13" s="88" t="s">
        <v>12</v>
      </c>
      <c r="B13" s="83">
        <v>2</v>
      </c>
      <c r="C13" s="83" t="s">
        <v>47</v>
      </c>
      <c r="D13" s="83" t="s">
        <v>47</v>
      </c>
      <c r="E13" s="83" t="s">
        <v>47</v>
      </c>
      <c r="F13" s="84">
        <v>2</v>
      </c>
    </row>
    <row r="14" spans="1:8" s="69" customFormat="1" ht="15.95" customHeight="1" thickBot="1" x14ac:dyDescent="0.25">
      <c r="A14" s="88" t="s">
        <v>13</v>
      </c>
      <c r="B14" s="83">
        <v>4</v>
      </c>
      <c r="C14" s="83">
        <f>SUM(I8:I9)</f>
        <v>0</v>
      </c>
      <c r="D14" s="83">
        <v>11</v>
      </c>
      <c r="E14" s="83" t="s">
        <v>47</v>
      </c>
      <c r="F14" s="84">
        <v>15</v>
      </c>
    </row>
    <row r="15" spans="1:8" s="69" customFormat="1" ht="15.95" customHeight="1" thickBot="1" x14ac:dyDescent="0.25">
      <c r="A15" s="123" t="s">
        <v>17</v>
      </c>
      <c r="B15" s="124">
        <f>SUM(B4:B14)</f>
        <v>464</v>
      </c>
      <c r="C15" s="124" t="s">
        <v>47</v>
      </c>
      <c r="D15" s="124">
        <f>SUM(D4:D14)</f>
        <v>354</v>
      </c>
      <c r="E15" s="124">
        <f>SUM(E6:E14)</f>
        <v>18</v>
      </c>
      <c r="F15" s="125">
        <f>SUM(B15:E15)</f>
        <v>836</v>
      </c>
      <c r="G15" s="69" t="s">
        <v>18</v>
      </c>
      <c r="H15" s="167"/>
    </row>
    <row r="16" spans="1:8" ht="15" customHeight="1" x14ac:dyDescent="0.2">
      <c r="A16" s="31"/>
      <c r="B16" s="166"/>
      <c r="C16" s="31"/>
      <c r="D16" s="166"/>
      <c r="E16" s="166"/>
      <c r="F16" s="166"/>
    </row>
  </sheetData>
  <sortState ref="A4:F15">
    <sortCondition ref="A4:A15"/>
  </sortState>
  <phoneticPr fontId="26" type="noConversion"/>
  <printOptions horizontalCentered="1" verticalCentered="1"/>
  <pageMargins left="0.25" right="0.25" top="0.75" bottom="0.75" header="0.3" footer="0.3"/>
  <pageSetup orientation="landscape" r:id="rId1"/>
  <drawing r:id="rId2"/>
  <extLst>
    <ext xmlns:mx="http://schemas.microsoft.com/office/mac/excel/2008/main" uri="{64002731-A6B0-56B0-2670-7721B7C09600}">
      <mx:PLV Mode="0" OnePage="0" WScale="9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F17"/>
  <sheetViews>
    <sheetView topLeftCell="A2" workbookViewId="0">
      <selection sqref="A1:D1"/>
    </sheetView>
  </sheetViews>
  <sheetFormatPr defaultColWidth="10.625" defaultRowHeight="14.25" x14ac:dyDescent="0.2"/>
  <cols>
    <col min="1" max="1" width="40.625" style="9" customWidth="1"/>
    <col min="2" max="4" width="10.625" style="9" customWidth="1"/>
    <col min="5" max="5" width="10.625" style="13" customWidth="1"/>
    <col min="6" max="16384" width="10.625" style="9"/>
  </cols>
  <sheetData>
    <row r="1" spans="1:6" ht="50.1" customHeight="1" x14ac:dyDescent="0.2">
      <c r="A1" s="206" t="s">
        <v>66</v>
      </c>
      <c r="B1" s="206"/>
      <c r="C1" s="206"/>
      <c r="D1" s="206"/>
      <c r="E1" s="57"/>
    </row>
    <row r="2" spans="1:6" ht="15.95" customHeight="1" thickBot="1" x14ac:dyDescent="0.25"/>
    <row r="3" spans="1:6" s="69" customFormat="1" ht="15.95" customHeight="1" thickBot="1" x14ac:dyDescent="0.25">
      <c r="A3" s="66" t="s">
        <v>34</v>
      </c>
      <c r="B3" s="67" t="s">
        <v>48</v>
      </c>
      <c r="C3" s="67" t="s">
        <v>49</v>
      </c>
      <c r="D3" s="68" t="s">
        <v>63</v>
      </c>
    </row>
    <row r="4" spans="1:6" s="69" customFormat="1" ht="15.95" customHeight="1" x14ac:dyDescent="0.2">
      <c r="A4" s="87" t="s">
        <v>29</v>
      </c>
      <c r="B4" s="81">
        <v>86950.8</v>
      </c>
      <c r="C4" s="82">
        <v>85808.8</v>
      </c>
      <c r="D4" s="82">
        <v>102338</v>
      </c>
    </row>
    <row r="5" spans="1:6" s="69" customFormat="1" ht="15.95" customHeight="1" x14ac:dyDescent="0.2">
      <c r="A5" s="88" t="s">
        <v>4</v>
      </c>
      <c r="B5" s="83">
        <v>4919.3999999999996</v>
      </c>
      <c r="C5" s="84">
        <v>5389.7</v>
      </c>
      <c r="D5" s="84">
        <v>7991</v>
      </c>
    </row>
    <row r="6" spans="1:6" s="69" customFormat="1" ht="15.95" customHeight="1" x14ac:dyDescent="0.2">
      <c r="A6" s="87" t="s">
        <v>5</v>
      </c>
      <c r="B6" s="81">
        <v>49156.9</v>
      </c>
      <c r="C6" s="82">
        <v>49422.9</v>
      </c>
      <c r="D6" s="82">
        <v>51745</v>
      </c>
    </row>
    <row r="7" spans="1:6" s="69" customFormat="1" ht="15.95" customHeight="1" x14ac:dyDescent="0.2">
      <c r="A7" s="88" t="s">
        <v>6</v>
      </c>
      <c r="B7" s="83">
        <v>97920.7</v>
      </c>
      <c r="C7" s="84">
        <v>102424.7</v>
      </c>
      <c r="D7" s="84">
        <v>79001</v>
      </c>
    </row>
    <row r="8" spans="1:6" s="69" customFormat="1" ht="15.95" customHeight="1" x14ac:dyDescent="0.2">
      <c r="A8" s="87" t="s">
        <v>7</v>
      </c>
      <c r="B8" s="81">
        <v>27994.7</v>
      </c>
      <c r="C8" s="82">
        <v>28603.599999999999</v>
      </c>
      <c r="D8" s="82">
        <v>29457</v>
      </c>
      <c r="E8" s="126"/>
      <c r="F8" s="126"/>
    </row>
    <row r="9" spans="1:6" s="69" customFormat="1" ht="15.95" customHeight="1" x14ac:dyDescent="0.2">
      <c r="A9" s="88" t="s">
        <v>8</v>
      </c>
      <c r="B9" s="83">
        <v>43556.2</v>
      </c>
      <c r="C9" s="84">
        <v>34832.300000000003</v>
      </c>
      <c r="D9" s="84">
        <v>35869</v>
      </c>
    </row>
    <row r="10" spans="1:6" s="69" customFormat="1" ht="15.95" customHeight="1" x14ac:dyDescent="0.2">
      <c r="A10" s="87" t="s">
        <v>9</v>
      </c>
      <c r="B10" s="81">
        <v>28633.8</v>
      </c>
      <c r="C10" s="82">
        <v>29136.799999999999</v>
      </c>
      <c r="D10" s="82">
        <v>30410</v>
      </c>
    </row>
    <row r="11" spans="1:6" s="69" customFormat="1" ht="15.95" customHeight="1" x14ac:dyDescent="0.2">
      <c r="A11" s="88" t="s">
        <v>10</v>
      </c>
      <c r="B11" s="83">
        <v>52048.1</v>
      </c>
      <c r="C11" s="84">
        <v>62368.6</v>
      </c>
      <c r="D11" s="84">
        <v>60154</v>
      </c>
    </row>
    <row r="12" spans="1:6" s="69" customFormat="1" ht="15.95" customHeight="1" x14ac:dyDescent="0.2">
      <c r="A12" s="87" t="s">
        <v>30</v>
      </c>
      <c r="B12" s="81">
        <v>199</v>
      </c>
      <c r="C12" s="82">
        <v>234</v>
      </c>
      <c r="D12" s="82">
        <v>260</v>
      </c>
    </row>
    <row r="13" spans="1:6" s="69" customFormat="1" ht="15.95" customHeight="1" x14ac:dyDescent="0.2">
      <c r="A13" s="88" t="s">
        <v>11</v>
      </c>
      <c r="B13" s="83">
        <v>13169.4</v>
      </c>
      <c r="C13" s="84">
        <v>14773.3</v>
      </c>
      <c r="D13" s="84">
        <v>13187</v>
      </c>
    </row>
    <row r="14" spans="1:6" s="69" customFormat="1" ht="15.95" customHeight="1" x14ac:dyDescent="0.2">
      <c r="A14" s="87" t="s">
        <v>12</v>
      </c>
      <c r="B14" s="81">
        <v>1934.2</v>
      </c>
      <c r="C14" s="82">
        <v>2613.1999999999998</v>
      </c>
      <c r="D14" s="82">
        <v>3816</v>
      </c>
    </row>
    <row r="15" spans="1:6" s="69" customFormat="1" ht="15.95" customHeight="1" x14ac:dyDescent="0.2">
      <c r="A15" s="168" t="s">
        <v>64</v>
      </c>
      <c r="B15" s="169"/>
      <c r="C15" s="170"/>
      <c r="D15" s="170">
        <v>15</v>
      </c>
    </row>
    <row r="16" spans="1:6" s="69" customFormat="1" ht="15.95" customHeight="1" thickBot="1" x14ac:dyDescent="0.25">
      <c r="A16" s="87" t="s">
        <v>13</v>
      </c>
      <c r="B16" s="81">
        <v>3450.5</v>
      </c>
      <c r="C16" s="82">
        <v>2633.3</v>
      </c>
      <c r="D16" s="82">
        <v>2409</v>
      </c>
    </row>
    <row r="17" spans="1:4" s="69" customFormat="1" ht="15.95" customHeight="1" thickBot="1" x14ac:dyDescent="0.25">
      <c r="A17" s="123" t="s">
        <v>17</v>
      </c>
      <c r="B17" s="124">
        <f>SUM(B4:B16)</f>
        <v>409933.7</v>
      </c>
      <c r="C17" s="124">
        <f>SUM(C4:C16)</f>
        <v>418241.1999999999</v>
      </c>
      <c r="D17" s="125">
        <f>SUM(D4:D16)</f>
        <v>416652</v>
      </c>
    </row>
  </sheetData>
  <sortState ref="A4:F16">
    <sortCondition ref="A4:A16"/>
  </sortState>
  <phoneticPr fontId="26" type="noConversion"/>
  <printOptions horizontalCentered="1" verticalCentered="1"/>
  <pageMargins left="0.25" right="0.25" top="0.75" bottom="0.75" header="0.3" footer="0.3"/>
  <pageSetup orientation="landscape" r:id="rId1"/>
  <drawing r:id="rId2"/>
  <extLst>
    <ext xmlns:mx="http://schemas.microsoft.com/office/mac/excel/2008/main" uri="{64002731-A6B0-56B0-2670-7721B7C09600}">
      <mx:PLV Mode="0" OnePage="0" WScale="83"/>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16"/>
  <sheetViews>
    <sheetView zoomScaleSheetLayoutView="100" workbookViewId="0">
      <selection sqref="A1:D1"/>
    </sheetView>
  </sheetViews>
  <sheetFormatPr defaultColWidth="27.625" defaultRowHeight="15" customHeight="1" x14ac:dyDescent="0.2"/>
  <cols>
    <col min="1" max="1" width="39.625" style="9" bestFit="1" customWidth="1"/>
    <col min="2" max="4" width="15" style="9" customWidth="1"/>
    <col min="5" max="5" width="14.375" style="9" bestFit="1" customWidth="1"/>
    <col min="6" max="6" width="14.375" style="12" bestFit="1" customWidth="1"/>
    <col min="7" max="7" width="14.375" style="9" customWidth="1"/>
    <col min="8" max="8" width="27.625" style="9"/>
    <col min="9" max="9" width="64.875" style="9" customWidth="1"/>
    <col min="10" max="16384" width="27.625" style="9"/>
  </cols>
  <sheetData>
    <row r="1" spans="1:7" s="58" customFormat="1" ht="50.1" customHeight="1" x14ac:dyDescent="0.2">
      <c r="A1" s="206" t="s">
        <v>67</v>
      </c>
      <c r="B1" s="206"/>
      <c r="C1" s="206"/>
      <c r="D1" s="206"/>
      <c r="E1" s="59"/>
      <c r="F1" s="57"/>
      <c r="G1" s="57"/>
    </row>
    <row r="2" spans="1:7" ht="15.95" customHeight="1" thickBot="1" x14ac:dyDescent="0.25"/>
    <row r="3" spans="1:7" s="69" customFormat="1" ht="15.95" customHeight="1" thickBot="1" x14ac:dyDescent="0.25">
      <c r="A3" s="66" t="s">
        <v>34</v>
      </c>
      <c r="B3" s="116" t="s">
        <v>48</v>
      </c>
      <c r="C3" s="117" t="s">
        <v>49</v>
      </c>
      <c r="D3" s="117" t="s">
        <v>63</v>
      </c>
    </row>
    <row r="4" spans="1:7" s="69" customFormat="1" ht="15.95" customHeight="1" x14ac:dyDescent="0.2">
      <c r="A4" s="87" t="s">
        <v>29</v>
      </c>
      <c r="B4" s="152">
        <v>182767038</v>
      </c>
      <c r="C4" s="153">
        <v>200941605</v>
      </c>
      <c r="D4" s="153">
        <v>283720622</v>
      </c>
      <c r="E4" s="127"/>
    </row>
    <row r="5" spans="1:7" s="69" customFormat="1" ht="15.95" customHeight="1" x14ac:dyDescent="0.2">
      <c r="A5" s="88" t="s">
        <v>4</v>
      </c>
      <c r="B5" s="154">
        <v>11083859</v>
      </c>
      <c r="C5" s="155">
        <v>11462230</v>
      </c>
      <c r="D5" s="155">
        <v>7935024</v>
      </c>
      <c r="E5" s="128"/>
    </row>
    <row r="6" spans="1:7" s="69" customFormat="1" ht="15.95" customHeight="1" x14ac:dyDescent="0.2">
      <c r="A6" s="87" t="s">
        <v>5</v>
      </c>
      <c r="B6" s="152">
        <v>24794363</v>
      </c>
      <c r="C6" s="153">
        <v>21407041</v>
      </c>
      <c r="D6" s="153">
        <v>24757858</v>
      </c>
      <c r="E6" s="128"/>
    </row>
    <row r="7" spans="1:7" s="69" customFormat="1" ht="15.95" customHeight="1" x14ac:dyDescent="0.2">
      <c r="A7" s="88" t="s">
        <v>6</v>
      </c>
      <c r="B7" s="154">
        <v>187032343</v>
      </c>
      <c r="C7" s="155">
        <v>173371284</v>
      </c>
      <c r="D7" s="155">
        <v>185180585</v>
      </c>
      <c r="E7" s="128"/>
    </row>
    <row r="8" spans="1:7" s="69" customFormat="1" ht="15.95" customHeight="1" x14ac:dyDescent="0.2">
      <c r="A8" s="87" t="s">
        <v>7</v>
      </c>
      <c r="B8" s="152">
        <v>30478568</v>
      </c>
      <c r="C8" s="153">
        <v>33245494</v>
      </c>
      <c r="D8" s="153">
        <v>33328087</v>
      </c>
      <c r="E8" s="128"/>
    </row>
    <row r="9" spans="1:7" s="69" customFormat="1" ht="15.95" customHeight="1" x14ac:dyDescent="0.2">
      <c r="A9" s="88" t="s">
        <v>8</v>
      </c>
      <c r="B9" s="154">
        <v>243860040</v>
      </c>
      <c r="C9" s="155">
        <v>253977987</v>
      </c>
      <c r="D9" s="155">
        <v>264079890</v>
      </c>
      <c r="E9" s="128"/>
    </row>
    <row r="10" spans="1:7" s="69" customFormat="1" ht="15.95" customHeight="1" x14ac:dyDescent="0.2">
      <c r="A10" s="87" t="s">
        <v>9</v>
      </c>
      <c r="B10" s="152">
        <v>76566312</v>
      </c>
      <c r="C10" s="153">
        <v>79366152</v>
      </c>
      <c r="D10" s="153">
        <v>68506742</v>
      </c>
      <c r="E10" s="128"/>
    </row>
    <row r="11" spans="1:7" s="69" customFormat="1" ht="15.95" customHeight="1" x14ac:dyDescent="0.2">
      <c r="A11" s="88" t="s">
        <v>10</v>
      </c>
      <c r="B11" s="154">
        <v>112175711</v>
      </c>
      <c r="C11" s="155">
        <v>152948463</v>
      </c>
      <c r="D11" s="155">
        <v>122103230</v>
      </c>
      <c r="E11" s="95"/>
    </row>
    <row r="12" spans="1:7" s="69" customFormat="1" ht="15.95" customHeight="1" x14ac:dyDescent="0.2">
      <c r="A12" s="87" t="s">
        <v>30</v>
      </c>
      <c r="B12" s="152">
        <v>214898</v>
      </c>
      <c r="C12" s="153">
        <v>2260638</v>
      </c>
      <c r="D12" s="153">
        <v>321110</v>
      </c>
      <c r="E12" s="128"/>
    </row>
    <row r="13" spans="1:7" s="69" customFormat="1" ht="15.95" customHeight="1" x14ac:dyDescent="0.2">
      <c r="A13" s="88" t="s">
        <v>11</v>
      </c>
      <c r="B13" s="154">
        <v>152074855</v>
      </c>
      <c r="C13" s="155">
        <v>156522132</v>
      </c>
      <c r="D13" s="155">
        <v>167157903</v>
      </c>
      <c r="E13" s="127"/>
    </row>
    <row r="14" spans="1:7" s="69" customFormat="1" ht="15.95" customHeight="1" x14ac:dyDescent="0.2">
      <c r="A14" s="87" t="s">
        <v>12</v>
      </c>
      <c r="B14" s="152">
        <v>4199225</v>
      </c>
      <c r="C14" s="153">
        <v>10374456</v>
      </c>
      <c r="D14" s="153">
        <v>13543917</v>
      </c>
      <c r="E14" s="129"/>
    </row>
    <row r="15" spans="1:7" s="69" customFormat="1" ht="15.95" customHeight="1" thickBot="1" x14ac:dyDescent="0.25">
      <c r="A15" s="88" t="s">
        <v>13</v>
      </c>
      <c r="B15" s="154">
        <v>7487795</v>
      </c>
      <c r="C15" s="155">
        <v>9175248</v>
      </c>
      <c r="D15" s="155">
        <v>2045434</v>
      </c>
      <c r="E15" s="128"/>
    </row>
    <row r="16" spans="1:7" s="69" customFormat="1" ht="15.95" customHeight="1" thickBot="1" x14ac:dyDescent="0.25">
      <c r="A16" s="123" t="s">
        <v>17</v>
      </c>
      <c r="B16" s="156">
        <v>1032735007</v>
      </c>
      <c r="C16" s="157">
        <v>1105052730</v>
      </c>
      <c r="D16" s="157">
        <f>SUM(D4:D15)</f>
        <v>1172680402</v>
      </c>
      <c r="E16" s="109"/>
    </row>
  </sheetData>
  <sortState ref="A4:F16">
    <sortCondition ref="A4:A16"/>
  </sortState>
  <phoneticPr fontId="26" type="noConversion"/>
  <printOptions horizontalCentered="1" verticalCentered="1"/>
  <pageMargins left="0.25" right="0.25" top="0.75" bottom="0.75" header="0.3" footer="0.3"/>
  <pageSetup orientation="landscape" r:id="rId1"/>
  <rowBreaks count="1" manualBreakCount="1">
    <brk id="22" max="16383" man="1"/>
  </rowBreaks>
  <colBreaks count="1" manualBreakCount="1">
    <brk id="5" max="1048575" man="1"/>
  </colBreaks>
  <extLst>
    <ext xmlns:mx="http://schemas.microsoft.com/office/mac/excel/2008/main" uri="{64002731-A6B0-56B0-2670-7721B7C09600}">
      <mx:PLV Mode="0" OnePage="0" WScale="7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zoomScaleSheetLayoutView="100" workbookViewId="0">
      <selection sqref="A1:D1"/>
    </sheetView>
  </sheetViews>
  <sheetFormatPr defaultColWidth="8.625" defaultRowHeight="15" customHeight="1" x14ac:dyDescent="0.2"/>
  <cols>
    <col min="1" max="1" width="42.125" style="9" customWidth="1"/>
    <col min="2" max="6" width="8.625" style="9" customWidth="1"/>
    <col min="7" max="7" width="15.125" style="9" customWidth="1"/>
    <col min="8" max="16384" width="8.625" style="9"/>
  </cols>
  <sheetData>
    <row r="1" spans="1:7" s="58" customFormat="1" ht="50.1" customHeight="1" x14ac:dyDescent="0.2">
      <c r="A1" s="209" t="s">
        <v>68</v>
      </c>
      <c r="B1" s="209"/>
      <c r="C1" s="209"/>
      <c r="D1" s="209"/>
      <c r="E1" s="56"/>
      <c r="F1" s="56"/>
      <c r="G1" s="57"/>
    </row>
    <row r="2" spans="1:7" ht="15.95" customHeight="1" thickBot="1" x14ac:dyDescent="0.25"/>
    <row r="3" spans="1:7" s="69" customFormat="1" ht="15.95" customHeight="1" thickBot="1" x14ac:dyDescent="0.25">
      <c r="A3" s="66" t="s">
        <v>34</v>
      </c>
      <c r="B3" s="67" t="s">
        <v>48</v>
      </c>
      <c r="C3" s="68" t="s">
        <v>49</v>
      </c>
      <c r="D3" s="68" t="s">
        <v>63</v>
      </c>
    </row>
    <row r="4" spans="1:7" s="69" customFormat="1" ht="15.95" customHeight="1" x14ac:dyDescent="0.2">
      <c r="A4" s="97" t="s">
        <v>29</v>
      </c>
      <c r="B4" s="81">
        <v>16296.8</v>
      </c>
      <c r="C4" s="82">
        <v>16941.7</v>
      </c>
      <c r="D4" s="82">
        <v>15381</v>
      </c>
      <c r="E4" s="130"/>
    </row>
    <row r="5" spans="1:7" s="69" customFormat="1" ht="15.95" customHeight="1" x14ac:dyDescent="0.2">
      <c r="A5" s="100" t="s">
        <v>4</v>
      </c>
      <c r="B5" s="83">
        <v>4919.3999999999996</v>
      </c>
      <c r="C5" s="84">
        <v>5389.7</v>
      </c>
      <c r="D5" s="84">
        <v>3315</v>
      </c>
      <c r="E5" s="131"/>
    </row>
    <row r="6" spans="1:7" s="69" customFormat="1" ht="15.95" customHeight="1" x14ac:dyDescent="0.2">
      <c r="A6" s="97" t="s">
        <v>5</v>
      </c>
      <c r="B6" s="81">
        <v>47193.7</v>
      </c>
      <c r="C6" s="82">
        <v>48602.2</v>
      </c>
      <c r="D6" s="82">
        <v>50259</v>
      </c>
      <c r="E6" s="130"/>
    </row>
    <row r="7" spans="1:7" s="69" customFormat="1" ht="15.95" customHeight="1" x14ac:dyDescent="0.2">
      <c r="A7" s="100" t="s">
        <v>6</v>
      </c>
      <c r="B7" s="83">
        <v>87462.7</v>
      </c>
      <c r="C7" s="84">
        <v>91301</v>
      </c>
      <c r="D7" s="84">
        <v>65964</v>
      </c>
      <c r="E7" s="130"/>
      <c r="G7" s="126"/>
    </row>
    <row r="8" spans="1:7" s="69" customFormat="1" ht="15.95" customHeight="1" x14ac:dyDescent="0.2">
      <c r="A8" s="97" t="s">
        <v>7</v>
      </c>
      <c r="B8" s="81">
        <v>26718.7</v>
      </c>
      <c r="C8" s="82">
        <v>27637.1</v>
      </c>
      <c r="D8" s="82">
        <v>28716</v>
      </c>
      <c r="E8" s="130"/>
    </row>
    <row r="9" spans="1:7" s="69" customFormat="1" ht="15.95" customHeight="1" x14ac:dyDescent="0.2">
      <c r="A9" s="100" t="s">
        <v>8</v>
      </c>
      <c r="B9" s="83">
        <v>43556.2</v>
      </c>
      <c r="C9" s="84">
        <v>34832.300000000003</v>
      </c>
      <c r="D9" s="84">
        <v>35453</v>
      </c>
      <c r="E9" s="130"/>
    </row>
    <row r="10" spans="1:7" s="69" customFormat="1" ht="15.95" customHeight="1" x14ac:dyDescent="0.2">
      <c r="A10" s="97" t="s">
        <v>9</v>
      </c>
      <c r="B10" s="81">
        <v>19715.900000000001</v>
      </c>
      <c r="C10" s="82">
        <v>20017.7</v>
      </c>
      <c r="D10" s="82">
        <v>19226</v>
      </c>
      <c r="E10" s="130"/>
    </row>
    <row r="11" spans="1:7" s="69" customFormat="1" ht="15.95" customHeight="1" x14ac:dyDescent="0.2">
      <c r="A11" s="100" t="s">
        <v>10</v>
      </c>
      <c r="B11" s="83">
        <v>16306.2</v>
      </c>
      <c r="C11" s="84">
        <v>16826.5</v>
      </c>
      <c r="D11" s="84">
        <v>15794</v>
      </c>
      <c r="E11" s="102"/>
    </row>
    <row r="12" spans="1:7" s="69" customFormat="1" ht="15.95" customHeight="1" x14ac:dyDescent="0.2">
      <c r="A12" s="97" t="s">
        <v>11</v>
      </c>
      <c r="B12" s="81">
        <v>12358.9</v>
      </c>
      <c r="C12" s="82">
        <v>13928</v>
      </c>
      <c r="D12" s="82">
        <v>11822</v>
      </c>
      <c r="E12" s="130"/>
    </row>
    <row r="13" spans="1:7" s="69" customFormat="1" ht="15.95" customHeight="1" x14ac:dyDescent="0.2">
      <c r="A13" s="100" t="s">
        <v>12</v>
      </c>
      <c r="B13" s="83">
        <v>818.4</v>
      </c>
      <c r="C13" s="84">
        <v>810.9</v>
      </c>
      <c r="D13" s="84">
        <v>715</v>
      </c>
      <c r="E13" s="130"/>
    </row>
    <row r="14" spans="1:7" s="69" customFormat="1" ht="15.95" customHeight="1" thickBot="1" x14ac:dyDescent="0.25">
      <c r="A14" s="97" t="s">
        <v>13</v>
      </c>
      <c r="B14" s="81">
        <v>3450.5</v>
      </c>
      <c r="C14" s="82">
        <v>2633.3</v>
      </c>
      <c r="D14" s="82">
        <v>2409</v>
      </c>
      <c r="E14" s="130"/>
    </row>
    <row r="15" spans="1:7" s="69" customFormat="1" ht="15.95" customHeight="1" thickBot="1" x14ac:dyDescent="0.25">
      <c r="A15" s="132" t="s">
        <v>17</v>
      </c>
      <c r="B15" s="85">
        <v>278797.40000000002</v>
      </c>
      <c r="C15" s="86">
        <v>278920.40000000002</v>
      </c>
      <c r="D15" s="86">
        <f>SUM(D4:D14)</f>
        <v>249054</v>
      </c>
      <c r="E15" s="130"/>
    </row>
    <row r="16" spans="1:7" ht="15" customHeight="1" x14ac:dyDescent="0.2">
      <c r="A16" s="6"/>
      <c r="B16" s="6"/>
      <c r="C16" s="6"/>
      <c r="D16" s="6"/>
      <c r="E16" s="6"/>
      <c r="F16" s="6"/>
    </row>
    <row r="21" spans="11:11" ht="15" customHeight="1" x14ac:dyDescent="0.25">
      <c r="K21" s="16"/>
    </row>
    <row r="40" spans="1:1" ht="15" customHeight="1" x14ac:dyDescent="0.25">
      <c r="A40" s="16"/>
    </row>
  </sheetData>
  <sortState ref="A4:F14">
    <sortCondition ref="A4:A14"/>
  </sortState>
  <phoneticPr fontId="26" type="noConversion"/>
  <printOptions horizontalCentered="1" verticalCentered="1"/>
  <pageMargins left="0.25" right="0.25" top="0.75" bottom="0.75" header="0.3" footer="0.3"/>
  <pageSetup scale="125" orientation="landscape" r:id="rId1"/>
  <drawing r:id="rId2"/>
  <extLst>
    <ext xmlns:mx="http://schemas.microsoft.com/office/mac/excel/2008/main" uri="{64002731-A6B0-56B0-2670-7721B7C09600}">
      <mx:PLV Mode="0" OnePage="0" WScale="105"/>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zoomScaleSheetLayoutView="100" workbookViewId="0">
      <selection sqref="A1:D1"/>
    </sheetView>
  </sheetViews>
  <sheetFormatPr defaultColWidth="8.625" defaultRowHeight="14.25" x14ac:dyDescent="0.2"/>
  <cols>
    <col min="1" max="1" width="39.625" customWidth="1"/>
    <col min="2" max="4" width="12.125" customWidth="1"/>
    <col min="5" max="5" width="11.875" bestFit="1" customWidth="1"/>
    <col min="6" max="6" width="11.875" style="6" bestFit="1" customWidth="1"/>
    <col min="7" max="7" width="19.125" customWidth="1"/>
    <col min="13" max="13" width="111.875" customWidth="1"/>
  </cols>
  <sheetData>
    <row r="1" spans="1:7" ht="50.1" customHeight="1" x14ac:dyDescent="0.25">
      <c r="A1" s="210" t="s">
        <v>69</v>
      </c>
      <c r="B1" s="210"/>
      <c r="C1" s="210"/>
      <c r="D1" s="210"/>
      <c r="E1" s="49"/>
      <c r="F1" s="49"/>
      <c r="G1" s="28"/>
    </row>
    <row r="2" spans="1:7" ht="15.95" customHeight="1" thickBot="1" x14ac:dyDescent="0.25"/>
    <row r="3" spans="1:7" s="114" customFormat="1" ht="15.95" customHeight="1" thickBot="1" x14ac:dyDescent="0.25">
      <c r="A3" s="66" t="s">
        <v>34</v>
      </c>
      <c r="B3" s="116" t="s">
        <v>48</v>
      </c>
      <c r="C3" s="117" t="s">
        <v>49</v>
      </c>
      <c r="D3" s="117" t="s">
        <v>63</v>
      </c>
    </row>
    <row r="4" spans="1:7" s="114" customFormat="1" ht="15.95" customHeight="1" x14ac:dyDescent="0.2">
      <c r="A4" s="97" t="s">
        <v>29</v>
      </c>
      <c r="B4" s="152">
        <v>16470700</v>
      </c>
      <c r="C4" s="153">
        <v>20376653</v>
      </c>
      <c r="D4" s="153">
        <v>31635695</v>
      </c>
      <c r="E4" s="133"/>
    </row>
    <row r="5" spans="1:7" s="114" customFormat="1" ht="15.95" customHeight="1" x14ac:dyDescent="0.2">
      <c r="A5" s="100" t="s">
        <v>4</v>
      </c>
      <c r="B5" s="154">
        <v>11083859</v>
      </c>
      <c r="C5" s="155">
        <v>11462230</v>
      </c>
      <c r="D5" s="155">
        <v>7770345</v>
      </c>
      <c r="E5" s="133"/>
    </row>
    <row r="6" spans="1:7" s="114" customFormat="1" ht="15.95" customHeight="1" x14ac:dyDescent="0.2">
      <c r="A6" s="97" t="s">
        <v>5</v>
      </c>
      <c r="B6" s="152">
        <v>22301521</v>
      </c>
      <c r="C6" s="153">
        <v>20096607</v>
      </c>
      <c r="D6" s="153">
        <v>22374727</v>
      </c>
      <c r="E6" s="134"/>
    </row>
    <row r="7" spans="1:7" s="114" customFormat="1" ht="15.95" customHeight="1" x14ac:dyDescent="0.2">
      <c r="A7" s="100" t="s">
        <v>6</v>
      </c>
      <c r="B7" s="154">
        <v>100911069</v>
      </c>
      <c r="C7" s="155">
        <v>86395473</v>
      </c>
      <c r="D7" s="155">
        <v>75287834</v>
      </c>
      <c r="E7" s="134"/>
    </row>
    <row r="8" spans="1:7" s="114" customFormat="1" ht="15.95" customHeight="1" x14ac:dyDescent="0.2">
      <c r="A8" s="97" t="s">
        <v>7</v>
      </c>
      <c r="B8" s="152">
        <v>30387900</v>
      </c>
      <c r="C8" s="153">
        <v>33245494</v>
      </c>
      <c r="D8" s="153">
        <v>33328087</v>
      </c>
      <c r="E8" s="134"/>
    </row>
    <row r="9" spans="1:7" s="114" customFormat="1" ht="15.95" customHeight="1" x14ac:dyDescent="0.2">
      <c r="A9" s="100" t="s">
        <v>8</v>
      </c>
      <c r="B9" s="154">
        <v>243860040</v>
      </c>
      <c r="C9" s="155">
        <v>253977987</v>
      </c>
      <c r="D9" s="155">
        <v>261494331</v>
      </c>
      <c r="E9" s="134"/>
    </row>
    <row r="10" spans="1:7" s="114" customFormat="1" ht="15.95" customHeight="1" x14ac:dyDescent="0.2">
      <c r="A10" s="97" t="s">
        <v>9</v>
      </c>
      <c r="B10" s="152">
        <v>65911035</v>
      </c>
      <c r="C10" s="153">
        <v>68293144</v>
      </c>
      <c r="D10" s="153">
        <v>55477051</v>
      </c>
      <c r="E10" s="134"/>
    </row>
    <row r="11" spans="1:7" s="114" customFormat="1" ht="15.95" customHeight="1" x14ac:dyDescent="0.2">
      <c r="A11" s="100" t="s">
        <v>10</v>
      </c>
      <c r="B11" s="154">
        <v>10505018</v>
      </c>
      <c r="C11" s="155">
        <v>11229410</v>
      </c>
      <c r="D11" s="155">
        <v>15554739</v>
      </c>
      <c r="E11" s="135"/>
    </row>
    <row r="12" spans="1:7" s="114" customFormat="1" ht="15.95" customHeight="1" x14ac:dyDescent="0.2">
      <c r="A12" s="97" t="s">
        <v>11</v>
      </c>
      <c r="B12" s="152">
        <v>151215539</v>
      </c>
      <c r="C12" s="153">
        <v>154621964</v>
      </c>
      <c r="D12" s="153">
        <v>163134156</v>
      </c>
      <c r="E12" s="134"/>
    </row>
    <row r="13" spans="1:7" s="114" customFormat="1" ht="15.95" customHeight="1" x14ac:dyDescent="0.2">
      <c r="A13" s="100" t="s">
        <v>12</v>
      </c>
      <c r="B13" s="154">
        <v>3257510</v>
      </c>
      <c r="C13" s="155">
        <v>4565615</v>
      </c>
      <c r="D13" s="155">
        <v>4983884</v>
      </c>
      <c r="E13" s="115"/>
    </row>
    <row r="14" spans="1:7" s="114" customFormat="1" ht="15.95" customHeight="1" thickBot="1" x14ac:dyDescent="0.25">
      <c r="A14" s="136" t="s">
        <v>13</v>
      </c>
      <c r="B14" s="152">
        <v>7487795</v>
      </c>
      <c r="C14" s="153">
        <v>9175248</v>
      </c>
      <c r="D14" s="153">
        <v>2045434</v>
      </c>
      <c r="E14" s="115"/>
    </row>
    <row r="15" spans="1:7" s="114" customFormat="1" ht="15.95" customHeight="1" thickBot="1" x14ac:dyDescent="0.25">
      <c r="A15" s="137" t="s">
        <v>17</v>
      </c>
      <c r="B15" s="158">
        <v>663391986</v>
      </c>
      <c r="C15" s="159">
        <v>673439825</v>
      </c>
      <c r="D15" s="159">
        <f>SUM(D4:D14)</f>
        <v>673086283</v>
      </c>
    </row>
    <row r="16" spans="1:7" x14ac:dyDescent="0.2">
      <c r="A16" s="6"/>
      <c r="B16" s="6"/>
      <c r="C16" s="6"/>
      <c r="D16" s="6"/>
      <c r="E16" s="6"/>
    </row>
  </sheetData>
  <sortState ref="A4:F14">
    <sortCondition ref="A4:A14"/>
  </sortState>
  <phoneticPr fontId="26" type="noConversion"/>
  <printOptions horizontalCentered="1" verticalCentered="1"/>
  <pageMargins left="0.25" right="0.25" top="0.75" bottom="0.75" header="0.3" footer="0.3"/>
  <pageSetup scale="125" orientation="landscape" r:id="rId1"/>
  <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activeCell="F4" sqref="F4"/>
    </sheetView>
  </sheetViews>
  <sheetFormatPr defaultColWidth="8.625" defaultRowHeight="15" x14ac:dyDescent="0.25"/>
  <cols>
    <col min="1" max="1" width="39.625" customWidth="1"/>
    <col min="2" max="6" width="9.625" customWidth="1"/>
    <col min="7" max="7" width="16.625" style="2" customWidth="1"/>
    <col min="11" max="11" width="78.625" customWidth="1"/>
  </cols>
  <sheetData>
    <row r="1" spans="1:7" ht="63" customHeight="1" x14ac:dyDescent="0.25">
      <c r="A1" s="209" t="s">
        <v>70</v>
      </c>
      <c r="B1" s="209"/>
      <c r="C1" s="209"/>
      <c r="D1" s="209"/>
      <c r="E1" s="48"/>
      <c r="F1" s="48"/>
      <c r="G1" s="26"/>
    </row>
    <row r="2" spans="1:7" ht="15.95" customHeight="1" thickBot="1" x14ac:dyDescent="0.3"/>
    <row r="3" spans="1:7" s="114" customFormat="1" ht="15.95" customHeight="1" thickBot="1" x14ac:dyDescent="0.25">
      <c r="A3" s="66" t="s">
        <v>34</v>
      </c>
      <c r="B3" s="116" t="s">
        <v>48</v>
      </c>
      <c r="C3" s="117" t="s">
        <v>49</v>
      </c>
      <c r="D3" s="117" t="s">
        <v>63</v>
      </c>
      <c r="E3" s="90"/>
    </row>
    <row r="4" spans="1:7" s="114" customFormat="1" ht="15.95" customHeight="1" x14ac:dyDescent="0.2">
      <c r="A4" s="97" t="s">
        <v>29</v>
      </c>
      <c r="B4" s="81">
        <v>70654</v>
      </c>
      <c r="C4" s="82">
        <v>68867.100000000006</v>
      </c>
      <c r="D4" s="82">
        <v>86957</v>
      </c>
      <c r="E4" s="90"/>
    </row>
    <row r="5" spans="1:7" s="174" customFormat="1" ht="15.95" customHeight="1" x14ac:dyDescent="0.2">
      <c r="A5" s="172" t="s">
        <v>4</v>
      </c>
      <c r="B5" s="169"/>
      <c r="C5" s="170"/>
      <c r="D5" s="170">
        <v>4675</v>
      </c>
      <c r="E5" s="173"/>
    </row>
    <row r="6" spans="1:7" s="114" customFormat="1" ht="15.95" customHeight="1" x14ac:dyDescent="0.2">
      <c r="A6" s="97" t="s">
        <v>5</v>
      </c>
      <c r="B6" s="81">
        <v>1963.2</v>
      </c>
      <c r="C6" s="82">
        <v>820.7</v>
      </c>
      <c r="D6" s="82">
        <v>1486</v>
      </c>
      <c r="E6" s="118"/>
    </row>
    <row r="7" spans="1:7" s="114" customFormat="1" ht="15.95" customHeight="1" x14ac:dyDescent="0.2">
      <c r="A7" s="172" t="s">
        <v>6</v>
      </c>
      <c r="B7" s="169">
        <v>10458</v>
      </c>
      <c r="C7" s="170">
        <v>11123.7</v>
      </c>
      <c r="D7" s="170">
        <v>13037</v>
      </c>
      <c r="E7" s="118"/>
    </row>
    <row r="8" spans="1:7" s="114" customFormat="1" ht="15.95" customHeight="1" x14ac:dyDescent="0.2">
      <c r="A8" s="97" t="s">
        <v>7</v>
      </c>
      <c r="B8" s="81">
        <v>1276</v>
      </c>
      <c r="C8" s="82">
        <v>966.5</v>
      </c>
      <c r="D8" s="82">
        <v>741</v>
      </c>
      <c r="E8" s="118"/>
    </row>
    <row r="9" spans="1:7" s="114" customFormat="1" ht="15.95" customHeight="1" x14ac:dyDescent="0.2">
      <c r="A9" s="172" t="s">
        <v>8</v>
      </c>
      <c r="B9" s="169"/>
      <c r="C9" s="170"/>
      <c r="D9" s="170">
        <v>416</v>
      </c>
      <c r="E9" s="118"/>
    </row>
    <row r="10" spans="1:7" s="114" customFormat="1" ht="15.95" customHeight="1" x14ac:dyDescent="0.2">
      <c r="A10" s="97" t="s">
        <v>9</v>
      </c>
      <c r="B10" s="81">
        <v>8917.9</v>
      </c>
      <c r="C10" s="82">
        <v>9119.1</v>
      </c>
      <c r="D10" s="82">
        <v>11185</v>
      </c>
      <c r="E10" s="118"/>
    </row>
    <row r="11" spans="1:7" s="114" customFormat="1" ht="15.95" customHeight="1" x14ac:dyDescent="0.2">
      <c r="A11" s="172" t="s">
        <v>10</v>
      </c>
      <c r="B11" s="169">
        <v>35741.9</v>
      </c>
      <c r="C11" s="170">
        <v>45542.1</v>
      </c>
      <c r="D11" s="170">
        <v>44360</v>
      </c>
      <c r="E11" s="118"/>
    </row>
    <row r="12" spans="1:7" s="114" customFormat="1" ht="15.95" customHeight="1" x14ac:dyDescent="0.2">
      <c r="A12" s="97" t="s">
        <v>30</v>
      </c>
      <c r="B12" s="81">
        <v>199</v>
      </c>
      <c r="C12" s="82">
        <v>234</v>
      </c>
      <c r="D12" s="82">
        <v>260</v>
      </c>
      <c r="E12" s="118"/>
    </row>
    <row r="13" spans="1:7" s="114" customFormat="1" ht="15.95" customHeight="1" x14ac:dyDescent="0.2">
      <c r="A13" s="172" t="s">
        <v>11</v>
      </c>
      <c r="B13" s="169">
        <v>810.5</v>
      </c>
      <c r="C13" s="170">
        <v>845.3</v>
      </c>
      <c r="D13" s="170">
        <v>1365</v>
      </c>
      <c r="E13" s="119"/>
    </row>
    <row r="14" spans="1:7" s="114" customFormat="1" ht="15.95" customHeight="1" x14ac:dyDescent="0.2">
      <c r="A14" s="97" t="s">
        <v>12</v>
      </c>
      <c r="B14" s="81">
        <v>1115.8</v>
      </c>
      <c r="C14" s="82">
        <v>1802.3</v>
      </c>
      <c r="D14" s="82">
        <v>3101</v>
      </c>
      <c r="E14" s="118"/>
    </row>
    <row r="15" spans="1:7" s="114" customFormat="1" ht="15.95" customHeight="1" thickBot="1" x14ac:dyDescent="0.25">
      <c r="A15" s="172" t="s">
        <v>64</v>
      </c>
      <c r="B15" s="169"/>
      <c r="C15" s="169"/>
      <c r="D15" s="170">
        <v>15</v>
      </c>
      <c r="E15" s="118"/>
    </row>
    <row r="16" spans="1:7" s="122" customFormat="1" ht="15.95" customHeight="1" thickBot="1" x14ac:dyDescent="0.25">
      <c r="A16" s="120" t="s">
        <v>17</v>
      </c>
      <c r="B16" s="85">
        <v>131136.29999999999</v>
      </c>
      <c r="C16" s="85">
        <f>SUM(C4:C14)</f>
        <v>139320.79999999999</v>
      </c>
      <c r="D16" s="86">
        <f>SUM(D4:D15)</f>
        <v>167598</v>
      </c>
      <c r="E16" s="121"/>
    </row>
    <row r="17" spans="1:6" x14ac:dyDescent="0.25">
      <c r="A17" s="6"/>
      <c r="B17" s="6"/>
      <c r="C17" s="171"/>
      <c r="D17" s="6"/>
      <c r="E17" s="6"/>
      <c r="F17" s="6"/>
    </row>
    <row r="19" spans="1:6" x14ac:dyDescent="0.25">
      <c r="A19" s="15"/>
    </row>
  </sheetData>
  <sortState ref="A4:F15">
    <sortCondition ref="A4:A15"/>
  </sortState>
  <phoneticPr fontId="26" type="noConversion"/>
  <printOptions horizontalCentered="1" verticalCentered="1"/>
  <pageMargins left="0.25" right="0.25" top="0.75" bottom="0.75" header="0.3" footer="0.3"/>
  <pageSetup scale="125" orientation="landscape" r:id="rId1"/>
  <colBreaks count="1" manualBreakCount="1">
    <brk id="4" max="17" man="1"/>
  </colBreaks>
  <drawing r:id="rId2"/>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Cover Sheet </vt:lpstr>
      <vt:lpstr>Index</vt:lpstr>
      <vt:lpstr>Table 1 Dashboard</vt:lpstr>
      <vt:lpstr>Table 2 Inventory</vt:lpstr>
      <vt:lpstr>Table 3 Total Utilization</vt:lpstr>
      <vt:lpstr>Table 4 Total Costs</vt:lpstr>
      <vt:lpstr>Table 5 Federal Utilization</vt:lpstr>
      <vt:lpstr>Table 6 Federal Costs</vt:lpstr>
      <vt:lpstr>Table 7 CAS Utilization</vt:lpstr>
      <vt:lpstr>Table 8 CAS Costs</vt:lpstr>
      <vt:lpstr>Table 9 Mandatory Costs</vt:lpstr>
      <vt:lpstr>Table 10 Mand Costs per Hour</vt:lpstr>
      <vt:lpstr>Table 11 Other Costs</vt:lpstr>
      <vt:lpstr>Table 12 Total Hrs and Costs</vt:lpstr>
      <vt:lpstr>Index!Print_Area</vt:lpstr>
      <vt:lpstr>'Table 10 Mand Costs per Hour'!Print_Area</vt:lpstr>
      <vt:lpstr>'Table 11 Other Costs'!Print_Area</vt:lpstr>
      <vt:lpstr>'Table 12 Total Hrs and Costs'!Print_Area</vt:lpstr>
      <vt:lpstr>'Table 2 Inventory'!Print_Area</vt:lpstr>
      <vt:lpstr>'Table 3 Total Utilization'!Print_Area</vt:lpstr>
      <vt:lpstr>'Table 4 Total Costs'!Print_Area</vt:lpstr>
      <vt:lpstr>'Table 5 Federal Utilization'!Print_Area</vt:lpstr>
      <vt:lpstr>'Table 6 Federal Costs'!Print_Area</vt:lpstr>
      <vt:lpstr>'Table 7 CAS Utilization'!Print_Area</vt:lpstr>
      <vt:lpstr>'Table 8 CAS Costs'!Print_Area</vt:lpstr>
      <vt:lpstr>'Table 9 Mandatory Costs'!Print_Area</vt:lpstr>
    </vt:vector>
  </TitlesOfParts>
  <Company>GSA Office of Government-wide Policy</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2016 Aviation Open Data Set</dc:title>
  <dc:creator>Robert Galloway</dc:creator>
  <dc:description>Data source: GSA FAIRS (https://gsa.inl.gov/fairs/), 2017-02-23</dc:description>
  <cp:lastModifiedBy>MarcertoUBarr</cp:lastModifiedBy>
  <cp:lastPrinted>2017-03-30T10:41:14Z</cp:lastPrinted>
  <dcterms:created xsi:type="dcterms:W3CDTF">2014-12-02T13:31:41Z</dcterms:created>
  <dcterms:modified xsi:type="dcterms:W3CDTF">2018-09-20T20:36:48Z</dcterms:modified>
</cp:coreProperties>
</file>