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010" windowHeight="7140"/>
  </bookViews>
  <sheets>
    <sheet name="Page 1" sheetId="1" r:id="rId1"/>
    <sheet name="Page 2" sheetId="2" r:id="rId2"/>
  </sheets>
  <calcPr calcId="125725"/>
</workbook>
</file>

<file path=xl/calcChain.xml><?xml version="1.0" encoding="utf-8"?>
<calcChain xmlns="http://schemas.openxmlformats.org/spreadsheetml/2006/main">
  <c r="W67" i="2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W54"/>
  <c r="W68" s="1"/>
  <c r="V54"/>
  <c r="V68" s="1"/>
  <c r="U54"/>
  <c r="U68" s="1"/>
  <c r="T54"/>
  <c r="T68" s="1"/>
  <c r="S54"/>
  <c r="S68" s="1"/>
  <c r="R54"/>
  <c r="R68" s="1"/>
  <c r="Q54"/>
  <c r="Q68" s="1"/>
  <c r="P54"/>
  <c r="P68" s="1"/>
  <c r="O54"/>
  <c r="O68" s="1"/>
  <c r="N54"/>
  <c r="N68" s="1"/>
  <c r="M54"/>
  <c r="M68" s="1"/>
  <c r="L54"/>
  <c r="L68" s="1"/>
  <c r="K54"/>
  <c r="K68" s="1"/>
  <c r="J54"/>
  <c r="J68" s="1"/>
  <c r="I54"/>
  <c r="I68" s="1"/>
  <c r="H54"/>
  <c r="H68" s="1"/>
  <c r="G54"/>
  <c r="G68" s="1"/>
  <c r="F54"/>
  <c r="F68" s="1"/>
  <c r="E54"/>
  <c r="E68" s="1"/>
  <c r="W39"/>
  <c r="V39"/>
  <c r="U39"/>
  <c r="T39"/>
  <c r="S39"/>
  <c r="R39"/>
  <c r="Q39"/>
  <c r="P39"/>
  <c r="O39"/>
  <c r="N39"/>
  <c r="M39"/>
  <c r="K39"/>
  <c r="J39"/>
  <c r="I39"/>
  <c r="H39"/>
  <c r="G39"/>
  <c r="F39"/>
  <c r="E39"/>
  <c r="W38"/>
  <c r="V38"/>
  <c r="U38"/>
  <c r="T38"/>
  <c r="S38"/>
  <c r="R38"/>
  <c r="Q38"/>
  <c r="P38"/>
  <c r="O38"/>
  <c r="N38"/>
  <c r="M38"/>
  <c r="K38"/>
  <c r="J38"/>
  <c r="I38"/>
  <c r="H38"/>
  <c r="G38"/>
  <c r="F38"/>
  <c r="E38"/>
  <c r="W37"/>
  <c r="V37"/>
  <c r="U37"/>
  <c r="T37"/>
  <c r="S37"/>
  <c r="R37"/>
  <c r="Q37"/>
  <c r="P37"/>
  <c r="O37"/>
  <c r="N37"/>
  <c r="M37"/>
  <c r="K37"/>
  <c r="J37"/>
  <c r="I37"/>
  <c r="H37"/>
  <c r="G37"/>
  <c r="F37"/>
  <c r="E37"/>
  <c r="W35"/>
  <c r="V35"/>
  <c r="U35"/>
  <c r="T35"/>
  <c r="S35"/>
  <c r="R35"/>
  <c r="Q35"/>
  <c r="P35"/>
  <c r="O35"/>
  <c r="N35"/>
  <c r="M35"/>
  <c r="K35"/>
  <c r="J35"/>
  <c r="I35"/>
  <c r="H35"/>
  <c r="G35"/>
  <c r="F35"/>
  <c r="E35"/>
  <c r="W34"/>
  <c r="V34"/>
  <c r="U34"/>
  <c r="T34"/>
  <c r="S34"/>
  <c r="R34"/>
  <c r="Q34"/>
  <c r="P34"/>
  <c r="O34"/>
  <c r="N34"/>
  <c r="M34"/>
  <c r="K34"/>
  <c r="J34"/>
  <c r="I34"/>
  <c r="H34"/>
  <c r="G34"/>
  <c r="F34"/>
  <c r="E34"/>
  <c r="W33"/>
  <c r="V33"/>
  <c r="U33"/>
  <c r="T33"/>
  <c r="S33"/>
  <c r="R33"/>
  <c r="Q33"/>
  <c r="P33"/>
  <c r="O33"/>
  <c r="N33"/>
  <c r="M33"/>
  <c r="K33"/>
  <c r="J33"/>
  <c r="I33"/>
  <c r="H33"/>
  <c r="G33"/>
  <c r="F33"/>
  <c r="E33"/>
  <c r="W32"/>
  <c r="V32"/>
  <c r="U32"/>
  <c r="T32"/>
  <c r="S32"/>
  <c r="R32"/>
  <c r="Q32"/>
  <c r="P32"/>
  <c r="O32"/>
  <c r="N32"/>
  <c r="M32"/>
  <c r="K32"/>
  <c r="J32"/>
  <c r="I32"/>
  <c r="H32"/>
  <c r="G32"/>
  <c r="F32"/>
  <c r="E32"/>
  <c r="W31"/>
  <c r="V31"/>
  <c r="U31"/>
  <c r="T31"/>
  <c r="S31"/>
  <c r="R31"/>
  <c r="Q31"/>
  <c r="P31"/>
  <c r="O31"/>
  <c r="N31"/>
  <c r="M31"/>
  <c r="K31"/>
  <c r="J31"/>
  <c r="I31"/>
  <c r="H31"/>
  <c r="G31"/>
  <c r="F31"/>
  <c r="E31"/>
  <c r="W30"/>
  <c r="V30"/>
  <c r="U30"/>
  <c r="T30"/>
  <c r="S30"/>
  <c r="R30"/>
  <c r="Q30"/>
  <c r="P30"/>
  <c r="O30"/>
  <c r="N30"/>
  <c r="M30"/>
  <c r="K30"/>
  <c r="J30"/>
  <c r="I30"/>
  <c r="H30"/>
  <c r="G30"/>
  <c r="F30"/>
  <c r="E30"/>
  <c r="W29"/>
  <c r="V29"/>
  <c r="U29"/>
  <c r="T29"/>
  <c r="S29"/>
  <c r="R29"/>
  <c r="Q29"/>
  <c r="P29"/>
  <c r="O29"/>
  <c r="N29"/>
  <c r="M29"/>
  <c r="K29"/>
  <c r="J29"/>
  <c r="I29"/>
  <c r="H29"/>
  <c r="G29"/>
  <c r="F29"/>
  <c r="E29"/>
  <c r="W28"/>
  <c r="V28"/>
  <c r="U28"/>
  <c r="T28"/>
  <c r="S28"/>
  <c r="R28"/>
  <c r="Q28"/>
  <c r="P28"/>
  <c r="O28"/>
  <c r="N28"/>
  <c r="M28"/>
  <c r="K28"/>
  <c r="J28"/>
  <c r="I28"/>
  <c r="H28"/>
  <c r="G28"/>
  <c r="F28"/>
  <c r="E28"/>
  <c r="W27"/>
  <c r="V27"/>
  <c r="U27"/>
  <c r="T27"/>
  <c r="S27"/>
  <c r="R27"/>
  <c r="Q27"/>
  <c r="P27"/>
  <c r="O27"/>
  <c r="N27"/>
  <c r="M27"/>
  <c r="K27"/>
  <c r="J27"/>
  <c r="I27"/>
  <c r="H27"/>
  <c r="G27"/>
  <c r="F27"/>
  <c r="E27"/>
  <c r="W26"/>
  <c r="V26"/>
  <c r="U26"/>
  <c r="T26"/>
  <c r="S26"/>
  <c r="R26"/>
  <c r="Q26"/>
  <c r="P26"/>
  <c r="O26"/>
  <c r="N26"/>
  <c r="M26"/>
  <c r="K26"/>
  <c r="J26"/>
  <c r="I26"/>
  <c r="H26"/>
  <c r="G26"/>
  <c r="F26"/>
  <c r="E26"/>
  <c r="W25"/>
  <c r="V25"/>
  <c r="U25"/>
  <c r="T25"/>
  <c r="S25"/>
  <c r="R25"/>
  <c r="Q25"/>
  <c r="P25"/>
  <c r="O25"/>
  <c r="N25"/>
  <c r="M25"/>
  <c r="K25"/>
  <c r="J25"/>
  <c r="I25"/>
  <c r="H25"/>
  <c r="G25"/>
  <c r="F25"/>
  <c r="E25"/>
  <c r="W20"/>
  <c r="W40" s="1"/>
  <c r="V20"/>
  <c r="V40" s="1"/>
  <c r="U20"/>
  <c r="U40" s="1"/>
  <c r="T20"/>
  <c r="T40" s="1"/>
  <c r="S20"/>
  <c r="S40" s="1"/>
  <c r="R20"/>
  <c r="R40" s="1"/>
  <c r="Q20"/>
  <c r="Q40" s="1"/>
  <c r="P20"/>
  <c r="P40" s="1"/>
  <c r="O20"/>
  <c r="O40" s="1"/>
  <c r="N20"/>
  <c r="N40" s="1"/>
  <c r="M20"/>
  <c r="M40" s="1"/>
  <c r="L20"/>
  <c r="K20"/>
  <c r="K40" s="1"/>
  <c r="J20"/>
  <c r="J40" s="1"/>
  <c r="I20"/>
  <c r="I40" s="1"/>
  <c r="H20"/>
  <c r="H40" s="1"/>
  <c r="G20"/>
  <c r="G40" s="1"/>
  <c r="F20"/>
  <c r="F40" s="1"/>
  <c r="E20"/>
  <c r="E40" s="1"/>
  <c r="D20"/>
  <c r="D19"/>
  <c r="D18"/>
  <c r="D17"/>
  <c r="D16"/>
  <c r="D15"/>
  <c r="D14"/>
  <c r="D13"/>
  <c r="D12"/>
  <c r="D11"/>
  <c r="D10"/>
  <c r="D9"/>
  <c r="D8"/>
  <c r="D7"/>
  <c r="D6"/>
  <c r="D5"/>
  <c r="W67" i="1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W54"/>
  <c r="W68" s="1"/>
  <c r="V54"/>
  <c r="V68" s="1"/>
  <c r="U54"/>
  <c r="U68" s="1"/>
  <c r="T54"/>
  <c r="T68" s="1"/>
  <c r="S54"/>
  <c r="S68" s="1"/>
  <c r="R54"/>
  <c r="R68" s="1"/>
  <c r="Q54"/>
  <c r="Q68" s="1"/>
  <c r="P54"/>
  <c r="P68" s="1"/>
  <c r="O54"/>
  <c r="O68" s="1"/>
  <c r="N54"/>
  <c r="N68" s="1"/>
  <c r="M54"/>
  <c r="M68" s="1"/>
  <c r="L54"/>
  <c r="L68" s="1"/>
  <c r="K54"/>
  <c r="K68" s="1"/>
  <c r="J54"/>
  <c r="J68" s="1"/>
  <c r="I54"/>
  <c r="I68" s="1"/>
  <c r="H54"/>
  <c r="H68" s="1"/>
  <c r="G54"/>
  <c r="G68" s="1"/>
  <c r="F54"/>
  <c r="F68" s="1"/>
  <c r="E54"/>
  <c r="E68" s="1"/>
  <c r="W38"/>
  <c r="V38"/>
  <c r="U38"/>
  <c r="T38"/>
  <c r="S38"/>
  <c r="R38"/>
  <c r="Q38"/>
  <c r="P38"/>
  <c r="O38"/>
  <c r="N38"/>
  <c r="M38"/>
  <c r="K38"/>
  <c r="J38"/>
  <c r="I38"/>
  <c r="H38"/>
  <c r="G38"/>
  <c r="F38"/>
  <c r="E38"/>
  <c r="W37"/>
  <c r="V37"/>
  <c r="U37"/>
  <c r="T37"/>
  <c r="S37"/>
  <c r="R37"/>
  <c r="Q37"/>
  <c r="P37"/>
  <c r="O37"/>
  <c r="N37"/>
  <c r="M37"/>
  <c r="K37"/>
  <c r="J37"/>
  <c r="I37"/>
  <c r="H37"/>
  <c r="G37"/>
  <c r="F37"/>
  <c r="E37"/>
  <c r="W36"/>
  <c r="V36"/>
  <c r="U36"/>
  <c r="T36"/>
  <c r="S36"/>
  <c r="R36"/>
  <c r="Q36"/>
  <c r="P36"/>
  <c r="O36"/>
  <c r="N36"/>
  <c r="M36"/>
  <c r="K36"/>
  <c r="J36"/>
  <c r="I36"/>
  <c r="H36"/>
  <c r="G36"/>
  <c r="F36"/>
  <c r="E36"/>
  <c r="W34"/>
  <c r="V34"/>
  <c r="U34"/>
  <c r="T34"/>
  <c r="S34"/>
  <c r="R34"/>
  <c r="Q34"/>
  <c r="P34"/>
  <c r="O34"/>
  <c r="N34"/>
  <c r="M34"/>
  <c r="K34"/>
  <c r="J34"/>
  <c r="I34"/>
  <c r="H34"/>
  <c r="G34"/>
  <c r="F34"/>
  <c r="E34"/>
  <c r="W33"/>
  <c r="V33"/>
  <c r="U33"/>
  <c r="T33"/>
  <c r="S33"/>
  <c r="R33"/>
  <c r="Q33"/>
  <c r="P33"/>
  <c r="O33"/>
  <c r="N33"/>
  <c r="M33"/>
  <c r="K33"/>
  <c r="J33"/>
  <c r="I33"/>
  <c r="H33"/>
  <c r="G33"/>
  <c r="F33"/>
  <c r="E33"/>
  <c r="W32"/>
  <c r="V32"/>
  <c r="U32"/>
  <c r="T32"/>
  <c r="S32"/>
  <c r="R32"/>
  <c r="Q32"/>
  <c r="P32"/>
  <c r="O32"/>
  <c r="N32"/>
  <c r="M32"/>
  <c r="K32"/>
  <c r="J32"/>
  <c r="I32"/>
  <c r="H32"/>
  <c r="G32"/>
  <c r="F32"/>
  <c r="E32"/>
  <c r="W31"/>
  <c r="V31"/>
  <c r="U31"/>
  <c r="T31"/>
  <c r="S31"/>
  <c r="R31"/>
  <c r="Q31"/>
  <c r="P31"/>
  <c r="O31"/>
  <c r="N31"/>
  <c r="M31"/>
  <c r="K31"/>
  <c r="J31"/>
  <c r="I31"/>
  <c r="H31"/>
  <c r="G31"/>
  <c r="F31"/>
  <c r="E31"/>
  <c r="W30"/>
  <c r="V30"/>
  <c r="U30"/>
  <c r="T30"/>
  <c r="S30"/>
  <c r="R30"/>
  <c r="Q30"/>
  <c r="P30"/>
  <c r="O30"/>
  <c r="N30"/>
  <c r="M30"/>
  <c r="K30"/>
  <c r="J30"/>
  <c r="I30"/>
  <c r="H30"/>
  <c r="G30"/>
  <c r="F30"/>
  <c r="E30"/>
  <c r="W29"/>
  <c r="V29"/>
  <c r="U29"/>
  <c r="T29"/>
  <c r="S29"/>
  <c r="R29"/>
  <c r="Q29"/>
  <c r="P29"/>
  <c r="O29"/>
  <c r="N29"/>
  <c r="M29"/>
  <c r="K29"/>
  <c r="J29"/>
  <c r="I29"/>
  <c r="H29"/>
  <c r="G29"/>
  <c r="F29"/>
  <c r="E29"/>
  <c r="W28"/>
  <c r="V28"/>
  <c r="U28"/>
  <c r="T28"/>
  <c r="S28"/>
  <c r="R28"/>
  <c r="Q28"/>
  <c r="P28"/>
  <c r="O28"/>
  <c r="N28"/>
  <c r="M28"/>
  <c r="K28"/>
  <c r="J28"/>
  <c r="I28"/>
  <c r="H28"/>
  <c r="G28"/>
  <c r="F28"/>
  <c r="E28"/>
  <c r="W27"/>
  <c r="V27"/>
  <c r="U27"/>
  <c r="T27"/>
  <c r="S27"/>
  <c r="R27"/>
  <c r="Q27"/>
  <c r="P27"/>
  <c r="O27"/>
  <c r="N27"/>
  <c r="M27"/>
  <c r="K27"/>
  <c r="J27"/>
  <c r="I27"/>
  <c r="H27"/>
  <c r="G27"/>
  <c r="F27"/>
  <c r="E27"/>
  <c r="W26"/>
  <c r="V26"/>
  <c r="U26"/>
  <c r="T26"/>
  <c r="S26"/>
  <c r="R26"/>
  <c r="Q26"/>
  <c r="P26"/>
  <c r="O26"/>
  <c r="N26"/>
  <c r="M26"/>
  <c r="K26"/>
  <c r="J26"/>
  <c r="I26"/>
  <c r="H26"/>
  <c r="G26"/>
  <c r="F26"/>
  <c r="E26"/>
  <c r="W25"/>
  <c r="V25"/>
  <c r="U25"/>
  <c r="T25"/>
  <c r="S25"/>
  <c r="R25"/>
  <c r="Q25"/>
  <c r="P25"/>
  <c r="O25"/>
  <c r="N25"/>
  <c r="M25"/>
  <c r="K25"/>
  <c r="J25"/>
  <c r="I25"/>
  <c r="H25"/>
  <c r="G25"/>
  <c r="F25"/>
  <c r="E25"/>
  <c r="W24"/>
  <c r="V24"/>
  <c r="U24"/>
  <c r="T24"/>
  <c r="S24"/>
  <c r="R24"/>
  <c r="Q24"/>
  <c r="P24"/>
  <c r="O24"/>
  <c r="N24"/>
  <c r="M24"/>
  <c r="K24"/>
  <c r="J24"/>
  <c r="I24"/>
  <c r="H24"/>
  <c r="G24"/>
  <c r="F24"/>
  <c r="E24"/>
  <c r="W20"/>
  <c r="W39" s="1"/>
  <c r="V20"/>
  <c r="V39" s="1"/>
  <c r="U20"/>
  <c r="U39" s="1"/>
  <c r="T20"/>
  <c r="T39" s="1"/>
  <c r="S20"/>
  <c r="S39" s="1"/>
  <c r="R20"/>
  <c r="R39" s="1"/>
  <c r="Q20"/>
  <c r="Q39" s="1"/>
  <c r="P20"/>
  <c r="P39" s="1"/>
  <c r="O20"/>
  <c r="O39" s="1"/>
  <c r="N20"/>
  <c r="N39" s="1"/>
  <c r="M20"/>
  <c r="M39" s="1"/>
  <c r="L20"/>
  <c r="K20"/>
  <c r="K39" s="1"/>
  <c r="J20"/>
  <c r="J39" s="1"/>
  <c r="I20"/>
  <c r="I39" s="1"/>
  <c r="H20"/>
  <c r="H39" s="1"/>
  <c r="G20"/>
  <c r="G39" s="1"/>
  <c r="F20"/>
  <c r="F39" s="1"/>
  <c r="E20"/>
  <c r="E39" s="1"/>
  <c r="D20"/>
  <c r="D19"/>
  <c r="D18"/>
  <c r="D17"/>
  <c r="D16"/>
  <c r="D15"/>
  <c r="D14"/>
  <c r="D13"/>
  <c r="D12"/>
  <c r="D11"/>
  <c r="D10"/>
  <c r="D9"/>
  <c r="D8"/>
  <c r="D7"/>
  <c r="D6"/>
  <c r="D5"/>
</calcChain>
</file>

<file path=xl/sharedStrings.xml><?xml version="1.0" encoding="utf-8"?>
<sst xmlns="http://schemas.openxmlformats.org/spreadsheetml/2006/main" count="426" uniqueCount="81">
  <si>
    <t>Report Created on 11/15/14</t>
  </si>
  <si>
    <t>Data Current As Of 11/13/14</t>
  </si>
  <si>
    <t>PSC</t>
  </si>
  <si>
    <t>Product Service Name</t>
  </si>
  <si>
    <t>GSA 2014 Total</t>
  </si>
  <si>
    <t>Share of GSA Total</t>
  </si>
  <si>
    <t>Fixed</t>
  </si>
  <si>
    <t>Cost</t>
  </si>
  <si>
    <t>T&amp;M/LH</t>
  </si>
  <si>
    <t>Other</t>
  </si>
  <si>
    <t>Competed</t>
  </si>
  <si>
    <t>Not Competed</t>
  </si>
  <si>
    <t>Not Available for Competition</t>
  </si>
  <si>
    <t>Blank</t>
  </si>
  <si>
    <t>Q1</t>
  </si>
  <si>
    <t>Q2</t>
  </si>
  <si>
    <t>Q3</t>
  </si>
  <si>
    <t>Q4</t>
  </si>
  <si>
    <t>SB</t>
  </si>
  <si>
    <t>SDB</t>
  </si>
  <si>
    <t>8a/8aJV</t>
  </si>
  <si>
    <t>VOSB</t>
  </si>
  <si>
    <t>SDVOSB</t>
  </si>
  <si>
    <t>HUBZone</t>
  </si>
  <si>
    <t>WOSB</t>
  </si>
  <si>
    <t>B505</t>
  </si>
  <si>
    <t>Special Studies/Analysis- Cost Benefit</t>
  </si>
  <si>
    <t>D302</t>
  </si>
  <si>
    <t>It and Telecom- Systems Development</t>
  </si>
  <si>
    <t>D307</t>
  </si>
  <si>
    <t>It and Telecom- It Strategy and Architecture</t>
  </si>
  <si>
    <t>D310</t>
  </si>
  <si>
    <t>It and Telecom- Cyber Security and Data Backup</t>
  </si>
  <si>
    <t>D314</t>
  </si>
  <si>
    <t>It and Telecom- System Acquisition Support</t>
  </si>
  <si>
    <t>R406</t>
  </si>
  <si>
    <t>Support- Professional: Policy Review/Development</t>
  </si>
  <si>
    <t>R407</t>
  </si>
  <si>
    <t>Program Evaluation Services</t>
  </si>
  <si>
    <t>R408</t>
  </si>
  <si>
    <t>Support- Professional: Program Management/Support</t>
  </si>
  <si>
    <t>R409</t>
  </si>
  <si>
    <t>Program Review/Development Services</t>
  </si>
  <si>
    <t>R413</t>
  </si>
  <si>
    <t>Support- Professional: Specifications Development</t>
  </si>
  <si>
    <t>R414</t>
  </si>
  <si>
    <t>Systems Engineering Services</t>
  </si>
  <si>
    <t>R423</t>
  </si>
  <si>
    <t>Support- Professional: Intelligence</t>
  </si>
  <si>
    <t>R425</t>
  </si>
  <si>
    <t>Support- Professional: Engineering/Technical</t>
  </si>
  <si>
    <t>R497</t>
  </si>
  <si>
    <t>Support- Professional: Personal Services Contracts</t>
  </si>
  <si>
    <t>R707</t>
  </si>
  <si>
    <t>Support- Management: Contract/Procurement/Acquisition Support</t>
  </si>
  <si>
    <t/>
  </si>
  <si>
    <t>Total for OMB Special Interest Functions</t>
  </si>
  <si>
    <t>Total Service Contracts</t>
  </si>
  <si>
    <t>Share of Total Service Contracts</t>
  </si>
  <si>
    <t>Z2AA</t>
  </si>
  <si>
    <t>Repair or Alteration of Office Buildings</t>
  </si>
  <si>
    <t>S112</t>
  </si>
  <si>
    <t>Utilities- Electric</t>
  </si>
  <si>
    <t>R499</t>
  </si>
  <si>
    <t>Support- Professional: Other</t>
  </si>
  <si>
    <t>D399</t>
  </si>
  <si>
    <t>It and Telecom- Other It and Telecommunications</t>
  </si>
  <si>
    <t>Y1AA</t>
  </si>
  <si>
    <t>Construction of Office Buildings</t>
  </si>
  <si>
    <t>Y111</t>
  </si>
  <si>
    <t>S111</t>
  </si>
  <si>
    <t>Utilities- Gas</t>
  </si>
  <si>
    <t>D313</t>
  </si>
  <si>
    <t>It and Telecom- Computer Aided Design/Computer Aided Manufacturing (CAD/CAM)</t>
  </si>
  <si>
    <t>Y1QA</t>
  </si>
  <si>
    <t>Construction of Restoration of Real Property (Public or Private)</t>
  </si>
  <si>
    <t>Top 10 Spend Total</t>
  </si>
  <si>
    <t>GSA 2014 Service Contract Inventory Summary (Page 1)</t>
  </si>
  <si>
    <t>Special Interest Functions as a Percentage of Total Service Contract Obligations</t>
  </si>
  <si>
    <t>Top 10 Spending PSCs as a Percentage of Total Service Contract Obligations</t>
  </si>
  <si>
    <t>GSA 2014 Service Contract Inventory Summary (Page 2)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</si>
</sst>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7">
    <font>
      <sz val="11"/>
      <color theme="1"/>
      <name val="Arial"/>
      <family val="2"/>
    </font>
    <font>
      <b/>
      <sz val="12"/>
      <name val="Calibri"/>
      <family val="2"/>
    </font>
    <font>
      <i/>
      <sz val="12"/>
      <name val="Calibri"/>
      <family val="2"/>
    </font>
    <font>
      <b/>
      <sz val="9"/>
      <color indexed="9"/>
      <name val="Calibri"/>
      <family val="2"/>
    </font>
    <font>
      <sz val="9"/>
      <name val="Calibri"/>
      <family val="2"/>
    </font>
    <font>
      <b/>
      <sz val="9"/>
      <color indexed="8"/>
      <name val="Calibri"/>
      <family val="2"/>
    </font>
    <font>
      <sz val="9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4B77C5"/>
      </patternFill>
    </fill>
    <fill>
      <patternFill patternType="solid">
        <fgColor rgb="FFDDEBF7"/>
      </patternFill>
    </fill>
    <fill>
      <patternFill patternType="solid">
        <fgColor rgb="FFF3F3F3"/>
      </patternFill>
    </fill>
    <fill>
      <patternFill patternType="solid">
        <fgColor rgb="FFEFEFEF"/>
      </patternFill>
    </fill>
    <fill>
      <patternFill patternType="solid">
        <fgColor rgb="FFEBEBEB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4B77C5"/>
        <bgColor indexed="64"/>
      </patternFill>
    </fill>
  </fills>
  <borders count="2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4" fillId="0" borderId="0" xfId="0" applyFont="1"/>
    <xf numFmtId="8" fontId="4" fillId="0" borderId="0" xfId="0" applyNumberFormat="1" applyFont="1" applyFill="1"/>
    <xf numFmtId="10" fontId="4" fillId="0" borderId="0" xfId="0" applyNumberFormat="1" applyFont="1" applyFill="1"/>
    <xf numFmtId="0" fontId="5" fillId="3" borderId="0" xfId="0" applyFont="1" applyFill="1"/>
    <xf numFmtId="8" fontId="5" fillId="3" borderId="0" xfId="0" applyNumberFormat="1" applyFont="1" applyFill="1"/>
    <xf numFmtId="0" fontId="3" fillId="2" borderId="0" xfId="0" applyFont="1" applyFill="1"/>
    <xf numFmtId="8" fontId="3" fillId="2" borderId="0" xfId="0" applyNumberFormat="1" applyFont="1" applyFill="1"/>
    <xf numFmtId="10" fontId="3" fillId="2" borderId="0" xfId="0" applyNumberFormat="1" applyFont="1" applyFill="1"/>
    <xf numFmtId="10" fontId="4" fillId="4" borderId="0" xfId="0" applyNumberFormat="1" applyFont="1" applyFill="1"/>
    <xf numFmtId="10" fontId="5" fillId="3" borderId="0" xfId="0" applyNumberFormat="1" applyFont="1" applyFill="1"/>
    <xf numFmtId="8" fontId="4" fillId="0" borderId="0" xfId="0" applyNumberFormat="1" applyFont="1"/>
    <xf numFmtId="10" fontId="4" fillId="5" borderId="0" xfId="0" applyNumberFormat="1" applyFont="1" applyFill="1"/>
    <xf numFmtId="164" fontId="4" fillId="4" borderId="0" xfId="0" applyNumberFormat="1" applyFont="1" applyFill="1"/>
    <xf numFmtId="164" fontId="4" fillId="6" borderId="0" xfId="0" applyNumberFormat="1" applyFont="1" applyFill="1"/>
    <xf numFmtId="164" fontId="4" fillId="5" borderId="0" xfId="0" applyNumberFormat="1" applyFont="1" applyFill="1"/>
    <xf numFmtId="0" fontId="4" fillId="0" borderId="0" xfId="0" applyFont="1" applyFill="1"/>
    <xf numFmtId="164" fontId="4" fillId="0" borderId="0" xfId="0" applyNumberFormat="1" applyFont="1" applyFill="1"/>
    <xf numFmtId="164" fontId="3" fillId="2" borderId="0" xfId="0" applyNumberFormat="1" applyFont="1" applyFill="1"/>
    <xf numFmtId="10" fontId="6" fillId="7" borderId="0" xfId="0" applyNumberFormat="1" applyFont="1" applyFill="1"/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8" borderId="0" xfId="0" applyFill="1"/>
    <xf numFmtId="0" fontId="5" fillId="8" borderId="0" xfId="0" applyFont="1" applyFill="1"/>
    <xf numFmtId="8" fontId="5" fillId="8" borderId="0" xfId="0" applyNumberFormat="1" applyFont="1" applyFill="1"/>
    <xf numFmtId="10" fontId="5" fillId="8" borderId="0" xfId="0" applyNumberFormat="1" applyFont="1" applyFill="1"/>
    <xf numFmtId="10" fontId="4" fillId="8" borderId="0" xfId="0" applyNumberFormat="1" applyFont="1" applyFill="1"/>
    <xf numFmtId="8" fontId="4" fillId="8" borderId="0" xfId="0" applyNumberFormat="1" applyFont="1" applyFill="1"/>
    <xf numFmtId="0" fontId="3" fillId="9" borderId="0" xfId="0" applyFont="1" applyFill="1"/>
    <xf numFmtId="0" fontId="0" fillId="9" borderId="0" xfId="0" applyFill="1"/>
    <xf numFmtId="10" fontId="6" fillId="9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4B77C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69"/>
  <sheetViews>
    <sheetView tabSelected="1" workbookViewId="0">
      <selection activeCell="C1" sqref="C1"/>
    </sheetView>
  </sheetViews>
  <sheetFormatPr defaultRowHeight="14.25"/>
  <cols>
    <col min="1" max="1" width="5.25" customWidth="1"/>
    <col min="2" max="2" width="45.75" customWidth="1"/>
    <col min="3" max="3" width="13.5" customWidth="1"/>
    <col min="10" max="11" width="9" customWidth="1"/>
    <col min="17" max="23" width="9" hidden="1" customWidth="1"/>
  </cols>
  <sheetData>
    <row r="1" spans="1:23" ht="15.75">
      <c r="A1" s="1" t="s">
        <v>77</v>
      </c>
    </row>
    <row r="2" spans="1:23" ht="15.75">
      <c r="A2" s="2" t="s">
        <v>0</v>
      </c>
    </row>
    <row r="3" spans="1:23" ht="14.25" customHeight="1">
      <c r="A3" s="2" t="s">
        <v>1</v>
      </c>
    </row>
    <row r="4" spans="1:23" s="24" customFormat="1" ht="36" hidden="1">
      <c r="A4" s="23" t="s">
        <v>2</v>
      </c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  <c r="H4" s="23" t="s">
        <v>9</v>
      </c>
      <c r="I4" s="23" t="s">
        <v>10</v>
      </c>
      <c r="J4" s="23" t="s">
        <v>11</v>
      </c>
      <c r="K4" s="23" t="s">
        <v>12</v>
      </c>
      <c r="L4" s="23" t="s">
        <v>13</v>
      </c>
      <c r="M4" s="23" t="s">
        <v>14</v>
      </c>
      <c r="N4" s="23" t="s">
        <v>15</v>
      </c>
      <c r="O4" s="23" t="s">
        <v>16</v>
      </c>
      <c r="P4" s="23" t="s">
        <v>17</v>
      </c>
      <c r="Q4" s="23" t="s">
        <v>18</v>
      </c>
      <c r="R4" s="23" t="s">
        <v>19</v>
      </c>
      <c r="S4" s="23" t="s">
        <v>20</v>
      </c>
      <c r="T4" s="23" t="s">
        <v>21</v>
      </c>
      <c r="U4" s="23" t="s">
        <v>22</v>
      </c>
      <c r="V4" s="23" t="s">
        <v>23</v>
      </c>
      <c r="W4" s="23" t="s">
        <v>24</v>
      </c>
    </row>
    <row r="5" spans="1:23" hidden="1">
      <c r="A5" s="4" t="s">
        <v>25</v>
      </c>
      <c r="B5" s="4" t="s">
        <v>26</v>
      </c>
      <c r="C5" s="5">
        <v>103004.33</v>
      </c>
      <c r="D5" s="6">
        <f>SUM(C5/2466338923.24)</f>
        <v>4.1764061309418271E-5</v>
      </c>
      <c r="E5" s="5">
        <v>103004.33</v>
      </c>
      <c r="F5" s="5">
        <v>0</v>
      </c>
      <c r="G5" s="5">
        <v>0</v>
      </c>
      <c r="H5" s="5">
        <v>0</v>
      </c>
      <c r="I5" s="5">
        <v>103004.33</v>
      </c>
      <c r="J5" s="5">
        <v>0</v>
      </c>
      <c r="K5" s="5">
        <v>0</v>
      </c>
      <c r="L5" s="5">
        <v>0</v>
      </c>
      <c r="M5" s="5">
        <v>25045.21</v>
      </c>
      <c r="N5" s="5">
        <v>77959.12</v>
      </c>
      <c r="O5" s="5">
        <v>0</v>
      </c>
      <c r="P5" s="5">
        <v>0</v>
      </c>
      <c r="Q5" s="5">
        <v>25045.21</v>
      </c>
      <c r="R5" s="5">
        <v>25045.21</v>
      </c>
      <c r="S5" s="5">
        <v>25045.21</v>
      </c>
      <c r="T5" s="5">
        <v>0</v>
      </c>
      <c r="U5" s="5">
        <v>0</v>
      </c>
      <c r="V5" s="5">
        <v>0</v>
      </c>
      <c r="W5" s="5">
        <v>0</v>
      </c>
    </row>
    <row r="6" spans="1:23" hidden="1">
      <c r="A6" s="4" t="s">
        <v>27</v>
      </c>
      <c r="B6" s="4" t="s">
        <v>28</v>
      </c>
      <c r="C6" s="5">
        <v>90006699.209999993</v>
      </c>
      <c r="D6" s="6">
        <f t="shared" ref="D6:D20" si="0">SUM(C6/2466338923.24)</f>
        <v>3.6494051308957678E-2</v>
      </c>
      <c r="E6" s="5">
        <v>50632741.140000001</v>
      </c>
      <c r="F6" s="5">
        <v>34077277.07</v>
      </c>
      <c r="G6" s="5">
        <v>5296681</v>
      </c>
      <c r="H6" s="5">
        <v>0</v>
      </c>
      <c r="I6" s="5">
        <v>86947310.849999994</v>
      </c>
      <c r="J6" s="5">
        <v>0</v>
      </c>
      <c r="K6" s="5">
        <v>3059388.36</v>
      </c>
      <c r="L6" s="5">
        <v>0</v>
      </c>
      <c r="M6" s="5">
        <v>14041510.77</v>
      </c>
      <c r="N6" s="5">
        <v>9125062.6899999995</v>
      </c>
      <c r="O6" s="5">
        <v>16530223.23</v>
      </c>
      <c r="P6" s="5">
        <v>50309902.520000003</v>
      </c>
      <c r="Q6" s="5">
        <v>21782600.309999999</v>
      </c>
      <c r="R6" s="5">
        <v>21226471.059999999</v>
      </c>
      <c r="S6" s="5">
        <v>17098904.16</v>
      </c>
      <c r="T6" s="5">
        <v>44625</v>
      </c>
      <c r="U6" s="5">
        <v>44625</v>
      </c>
      <c r="V6" s="5">
        <v>0</v>
      </c>
      <c r="W6" s="5">
        <v>0</v>
      </c>
    </row>
    <row r="7" spans="1:23" hidden="1">
      <c r="A7" s="4" t="s">
        <v>29</v>
      </c>
      <c r="B7" s="4" t="s">
        <v>30</v>
      </c>
      <c r="C7" s="5">
        <v>9226626.0500000007</v>
      </c>
      <c r="D7" s="6">
        <f t="shared" si="0"/>
        <v>3.7410211399003883E-3</v>
      </c>
      <c r="E7" s="5">
        <v>4159968.41</v>
      </c>
      <c r="F7" s="5">
        <v>3928562.41</v>
      </c>
      <c r="G7" s="5">
        <v>1138095.23</v>
      </c>
      <c r="H7" s="5">
        <v>0</v>
      </c>
      <c r="I7" s="5">
        <v>9226626.0500000007</v>
      </c>
      <c r="J7" s="5">
        <v>0</v>
      </c>
      <c r="K7" s="5">
        <v>0</v>
      </c>
      <c r="L7" s="5">
        <v>0</v>
      </c>
      <c r="M7" s="5">
        <v>846451.48</v>
      </c>
      <c r="N7" s="5">
        <v>0</v>
      </c>
      <c r="O7" s="5">
        <v>5851570.3499999996</v>
      </c>
      <c r="P7" s="5">
        <v>2528604.2200000002</v>
      </c>
      <c r="Q7" s="5">
        <v>5574214.9000000004</v>
      </c>
      <c r="R7" s="5">
        <v>3928562.41</v>
      </c>
      <c r="S7" s="5">
        <v>0</v>
      </c>
      <c r="T7" s="5">
        <v>147785.92000000001</v>
      </c>
      <c r="U7" s="5">
        <v>147785.92000000001</v>
      </c>
      <c r="V7" s="5">
        <v>0</v>
      </c>
      <c r="W7" s="5">
        <v>298228.24</v>
      </c>
    </row>
    <row r="8" spans="1:23" hidden="1">
      <c r="A8" s="4" t="s">
        <v>31</v>
      </c>
      <c r="B8" s="4" t="s">
        <v>32</v>
      </c>
      <c r="C8" s="5">
        <v>7463722.54</v>
      </c>
      <c r="D8" s="6">
        <f t="shared" si="0"/>
        <v>3.0262355549232453E-3</v>
      </c>
      <c r="E8" s="5">
        <v>531002.54</v>
      </c>
      <c r="F8" s="5">
        <v>0</v>
      </c>
      <c r="G8" s="5">
        <v>6932720</v>
      </c>
      <c r="H8" s="5">
        <v>0</v>
      </c>
      <c r="I8" s="5">
        <v>7463722.54</v>
      </c>
      <c r="J8" s="5">
        <v>0</v>
      </c>
      <c r="K8" s="5">
        <v>0</v>
      </c>
      <c r="L8" s="5">
        <v>0</v>
      </c>
      <c r="M8" s="5">
        <v>884921.98</v>
      </c>
      <c r="N8" s="5">
        <v>0</v>
      </c>
      <c r="O8" s="5">
        <v>233334.39999999999</v>
      </c>
      <c r="P8" s="5">
        <v>6345466.1600000001</v>
      </c>
      <c r="Q8" s="5">
        <v>7069398.1600000001</v>
      </c>
      <c r="R8" s="5">
        <v>82278.16</v>
      </c>
      <c r="S8" s="5">
        <v>0</v>
      </c>
      <c r="T8" s="5">
        <v>82278.16</v>
      </c>
      <c r="U8" s="5">
        <v>82278.16</v>
      </c>
      <c r="V8" s="5">
        <v>6263188</v>
      </c>
      <c r="W8" s="5">
        <v>0</v>
      </c>
    </row>
    <row r="9" spans="1:23" hidden="1">
      <c r="A9" s="4" t="s">
        <v>33</v>
      </c>
      <c r="B9" s="4" t="s">
        <v>34</v>
      </c>
      <c r="C9" s="5">
        <v>1730474.65</v>
      </c>
      <c r="D9" s="6">
        <f t="shared" si="0"/>
        <v>7.0163700280361147E-4</v>
      </c>
      <c r="E9" s="5">
        <v>1730474.65</v>
      </c>
      <c r="F9" s="5">
        <v>0</v>
      </c>
      <c r="G9" s="5">
        <v>0</v>
      </c>
      <c r="H9" s="5">
        <v>0</v>
      </c>
      <c r="I9" s="5">
        <v>959660.85</v>
      </c>
      <c r="J9" s="5">
        <v>770813.8</v>
      </c>
      <c r="K9" s="5">
        <v>0</v>
      </c>
      <c r="L9" s="5">
        <v>0</v>
      </c>
      <c r="M9" s="5">
        <v>0</v>
      </c>
      <c r="N9" s="5">
        <v>0</v>
      </c>
      <c r="O9" s="5">
        <v>959660.85</v>
      </c>
      <c r="P9" s="5">
        <v>770813.8</v>
      </c>
      <c r="Q9" s="5">
        <v>1730474.65</v>
      </c>
      <c r="R9" s="5">
        <v>1730474.65</v>
      </c>
      <c r="S9" s="5">
        <v>1730474.65</v>
      </c>
      <c r="T9" s="5">
        <v>770813.8</v>
      </c>
      <c r="U9" s="5">
        <v>770813.8</v>
      </c>
      <c r="V9" s="5">
        <v>770813.8</v>
      </c>
      <c r="W9" s="5">
        <v>959660.85</v>
      </c>
    </row>
    <row r="10" spans="1:23" hidden="1">
      <c r="A10" s="4" t="s">
        <v>35</v>
      </c>
      <c r="B10" s="4" t="s">
        <v>36</v>
      </c>
      <c r="C10" s="5">
        <v>524884.46</v>
      </c>
      <c r="D10" s="6">
        <f t="shared" si="0"/>
        <v>2.1281927437226088E-4</v>
      </c>
      <c r="E10" s="5">
        <v>524884.46</v>
      </c>
      <c r="F10" s="5">
        <v>0</v>
      </c>
      <c r="G10" s="5">
        <v>0</v>
      </c>
      <c r="H10" s="5">
        <v>0</v>
      </c>
      <c r="I10" s="5">
        <v>524884.46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524884.46</v>
      </c>
      <c r="P10" s="5">
        <v>0</v>
      </c>
      <c r="Q10" s="5">
        <v>524884.46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1:23" hidden="1">
      <c r="A11" s="4" t="s">
        <v>37</v>
      </c>
      <c r="B11" s="4" t="s">
        <v>38</v>
      </c>
      <c r="C11" s="5">
        <v>132835.20000000001</v>
      </c>
      <c r="D11" s="6">
        <f t="shared" si="0"/>
        <v>5.3859264332371645E-5</v>
      </c>
      <c r="E11" s="5">
        <v>132835.20000000001</v>
      </c>
      <c r="F11" s="5">
        <v>0</v>
      </c>
      <c r="G11" s="5">
        <v>0</v>
      </c>
      <c r="H11" s="5">
        <v>0</v>
      </c>
      <c r="I11" s="5">
        <v>0</v>
      </c>
      <c r="J11" s="5">
        <v>132835.20000000001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132835.20000000001</v>
      </c>
      <c r="Q11" s="5">
        <v>132835.20000000001</v>
      </c>
      <c r="R11" s="5">
        <v>132835.20000000001</v>
      </c>
      <c r="S11" s="5">
        <v>132835.20000000001</v>
      </c>
      <c r="T11" s="5">
        <v>0</v>
      </c>
      <c r="U11" s="5">
        <v>0</v>
      </c>
      <c r="V11" s="5">
        <v>0</v>
      </c>
      <c r="W11" s="5">
        <v>0</v>
      </c>
    </row>
    <row r="12" spans="1:23" hidden="1">
      <c r="A12" s="4" t="s">
        <v>39</v>
      </c>
      <c r="B12" s="4" t="s">
        <v>40</v>
      </c>
      <c r="C12" s="5">
        <v>34423787.659999996</v>
      </c>
      <c r="D12" s="6">
        <f t="shared" si="0"/>
        <v>1.3957444102928838E-2</v>
      </c>
      <c r="E12" s="5">
        <v>21919025.030000001</v>
      </c>
      <c r="F12" s="5">
        <v>0</v>
      </c>
      <c r="G12" s="5">
        <v>12504762.630000001</v>
      </c>
      <c r="H12" s="5">
        <v>0</v>
      </c>
      <c r="I12" s="5">
        <v>28868792.25</v>
      </c>
      <c r="J12" s="5">
        <v>0</v>
      </c>
      <c r="K12" s="5">
        <v>5554995.4100000001</v>
      </c>
      <c r="L12" s="5">
        <v>0</v>
      </c>
      <c r="M12" s="5">
        <v>8090442.1500000004</v>
      </c>
      <c r="N12" s="5">
        <v>2742752.25</v>
      </c>
      <c r="O12" s="5">
        <v>10407628.689999999</v>
      </c>
      <c r="P12" s="5">
        <v>13182964.57</v>
      </c>
      <c r="Q12" s="5">
        <v>22621030.789999999</v>
      </c>
      <c r="R12" s="5">
        <v>13243057.42</v>
      </c>
      <c r="S12" s="5">
        <v>13575402.5</v>
      </c>
      <c r="T12" s="5">
        <v>13700307.84</v>
      </c>
      <c r="U12" s="5">
        <v>6381825.0700000003</v>
      </c>
      <c r="V12" s="5">
        <v>100550.39999999999</v>
      </c>
      <c r="W12" s="5">
        <v>4766279.3899999997</v>
      </c>
    </row>
    <row r="13" spans="1:23" hidden="1">
      <c r="A13" s="4" t="s">
        <v>41</v>
      </c>
      <c r="B13" s="4" t="s">
        <v>42</v>
      </c>
      <c r="C13" s="5">
        <v>217941.23</v>
      </c>
      <c r="D13" s="6">
        <f t="shared" si="0"/>
        <v>8.83662938399777E-5</v>
      </c>
      <c r="E13" s="5">
        <v>0</v>
      </c>
      <c r="F13" s="5">
        <v>0</v>
      </c>
      <c r="G13" s="5">
        <v>217941.23</v>
      </c>
      <c r="H13" s="5">
        <v>0</v>
      </c>
      <c r="I13" s="5">
        <v>217941.23</v>
      </c>
      <c r="J13" s="5">
        <v>0</v>
      </c>
      <c r="K13" s="5">
        <v>0</v>
      </c>
      <c r="L13" s="5">
        <v>0</v>
      </c>
      <c r="M13" s="5">
        <v>217941.23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1:23" hidden="1">
      <c r="A14" s="4" t="s">
        <v>43</v>
      </c>
      <c r="B14" s="4" t="s">
        <v>44</v>
      </c>
      <c r="C14" s="5">
        <v>96331.91</v>
      </c>
      <c r="D14" s="6">
        <f t="shared" si="0"/>
        <v>3.9058666711325279E-5</v>
      </c>
      <c r="E14" s="5">
        <v>96331.91</v>
      </c>
      <c r="F14" s="5">
        <v>0</v>
      </c>
      <c r="G14" s="5">
        <v>0</v>
      </c>
      <c r="H14" s="5">
        <v>0</v>
      </c>
      <c r="I14" s="5">
        <v>96331.91</v>
      </c>
      <c r="J14" s="5">
        <v>0</v>
      </c>
      <c r="K14" s="5">
        <v>0</v>
      </c>
      <c r="L14" s="5">
        <v>0</v>
      </c>
      <c r="M14" s="5">
        <v>0</v>
      </c>
      <c r="N14" s="5">
        <v>96331.91</v>
      </c>
      <c r="O14" s="5">
        <v>0</v>
      </c>
      <c r="P14" s="5">
        <v>0</v>
      </c>
      <c r="Q14" s="5">
        <v>96331.91</v>
      </c>
      <c r="R14" s="5">
        <v>96331.91</v>
      </c>
      <c r="S14" s="5">
        <v>0</v>
      </c>
      <c r="T14" s="5">
        <v>0</v>
      </c>
      <c r="U14" s="5">
        <v>0</v>
      </c>
      <c r="V14" s="5">
        <v>0</v>
      </c>
      <c r="W14" s="5">
        <v>96331.91</v>
      </c>
    </row>
    <row r="15" spans="1:23" hidden="1">
      <c r="A15" s="4" t="s">
        <v>45</v>
      </c>
      <c r="B15" s="4" t="s">
        <v>46</v>
      </c>
      <c r="C15" s="5">
        <v>620912.31999999995</v>
      </c>
      <c r="D15" s="6">
        <f t="shared" si="0"/>
        <v>2.5175466119000176E-4</v>
      </c>
      <c r="E15" s="5">
        <v>440708.8</v>
      </c>
      <c r="F15" s="5">
        <v>0</v>
      </c>
      <c r="G15" s="5">
        <v>180203.51999999999</v>
      </c>
      <c r="H15" s="5">
        <v>0</v>
      </c>
      <c r="I15" s="5">
        <v>620912.31999999995</v>
      </c>
      <c r="J15" s="5">
        <v>0</v>
      </c>
      <c r="K15" s="5">
        <v>0</v>
      </c>
      <c r="L15" s="5">
        <v>0</v>
      </c>
      <c r="M15" s="5">
        <v>180203.51999999999</v>
      </c>
      <c r="N15" s="5">
        <v>0</v>
      </c>
      <c r="O15" s="5">
        <v>0</v>
      </c>
      <c r="P15" s="5">
        <v>440708.8</v>
      </c>
      <c r="Q15" s="5">
        <v>620912.31999999995</v>
      </c>
      <c r="R15" s="5">
        <v>180203.51999999999</v>
      </c>
      <c r="S15" s="5">
        <v>180205.52</v>
      </c>
      <c r="T15" s="5">
        <v>0</v>
      </c>
      <c r="U15" s="5">
        <v>0</v>
      </c>
      <c r="V15" s="5">
        <v>0</v>
      </c>
      <c r="W15" s="5">
        <v>0</v>
      </c>
    </row>
    <row r="16" spans="1:23" hidden="1">
      <c r="A16" s="4" t="s">
        <v>47</v>
      </c>
      <c r="B16" s="4" t="s">
        <v>48</v>
      </c>
      <c r="C16" s="5">
        <v>0</v>
      </c>
      <c r="D16" s="6">
        <f t="shared" si="0"/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1:23" hidden="1">
      <c r="A17" s="4" t="s">
        <v>49</v>
      </c>
      <c r="B17" s="4" t="s">
        <v>50</v>
      </c>
      <c r="C17" s="5">
        <v>11966214.41</v>
      </c>
      <c r="D17" s="6">
        <f t="shared" si="0"/>
        <v>4.8518126593404803E-3</v>
      </c>
      <c r="E17" s="5">
        <v>11966214.41</v>
      </c>
      <c r="F17" s="5">
        <v>0</v>
      </c>
      <c r="G17" s="5">
        <v>0</v>
      </c>
      <c r="H17" s="5">
        <v>0</v>
      </c>
      <c r="I17" s="5">
        <v>8541243.8699999992</v>
      </c>
      <c r="J17" s="5">
        <v>1158553.48</v>
      </c>
      <c r="K17" s="5">
        <v>2266417.06</v>
      </c>
      <c r="L17" s="5">
        <v>0</v>
      </c>
      <c r="M17" s="5">
        <v>355868.04</v>
      </c>
      <c r="N17" s="5">
        <v>3400552.99</v>
      </c>
      <c r="O17" s="5">
        <v>2299320.29</v>
      </c>
      <c r="P17" s="5">
        <v>5910473.0899999999</v>
      </c>
      <c r="Q17" s="5">
        <v>4950355.12</v>
      </c>
      <c r="R17" s="5">
        <v>2323608.29</v>
      </c>
      <c r="S17" s="5">
        <v>2199652.29</v>
      </c>
      <c r="T17" s="5">
        <v>0</v>
      </c>
      <c r="U17" s="5">
        <v>0</v>
      </c>
      <c r="V17" s="5">
        <v>528010</v>
      </c>
      <c r="W17" s="5">
        <v>715746</v>
      </c>
    </row>
    <row r="18" spans="1:23" hidden="1">
      <c r="A18" s="4" t="s">
        <v>51</v>
      </c>
      <c r="B18" s="4" t="s">
        <v>52</v>
      </c>
      <c r="C18" s="5">
        <v>1316179.06</v>
      </c>
      <c r="D18" s="6">
        <f t="shared" si="0"/>
        <v>5.3365701185583672E-4</v>
      </c>
      <c r="E18" s="5">
        <v>1316179.06</v>
      </c>
      <c r="F18" s="5">
        <v>0</v>
      </c>
      <c r="G18" s="5">
        <v>0</v>
      </c>
      <c r="H18" s="5">
        <v>0</v>
      </c>
      <c r="I18" s="5">
        <v>1277418.1000000001</v>
      </c>
      <c r="J18" s="5">
        <v>38760.959999999999</v>
      </c>
      <c r="K18" s="5">
        <v>0</v>
      </c>
      <c r="L18" s="5">
        <v>0</v>
      </c>
      <c r="M18" s="5">
        <v>111603.18</v>
      </c>
      <c r="N18" s="5">
        <v>497496.9</v>
      </c>
      <c r="O18" s="5">
        <v>63280</v>
      </c>
      <c r="P18" s="5">
        <v>643798.98</v>
      </c>
      <c r="Q18" s="5">
        <v>1258793.04</v>
      </c>
      <c r="R18" s="5">
        <v>814429.6</v>
      </c>
      <c r="S18" s="5">
        <v>814429.6</v>
      </c>
      <c r="T18" s="5">
        <v>393931.44</v>
      </c>
      <c r="U18" s="5">
        <v>273931.44</v>
      </c>
      <c r="V18" s="5">
        <v>63280</v>
      </c>
      <c r="W18" s="5">
        <v>0</v>
      </c>
    </row>
    <row r="19" spans="1:23" hidden="1">
      <c r="A19" s="4" t="s">
        <v>53</v>
      </c>
      <c r="B19" s="4" t="s">
        <v>54</v>
      </c>
      <c r="C19" s="5">
        <v>9275686.3300000001</v>
      </c>
      <c r="D19" s="6">
        <f t="shared" si="0"/>
        <v>3.7609130856251674E-3</v>
      </c>
      <c r="E19" s="5">
        <v>7799562.7599999998</v>
      </c>
      <c r="F19" s="5">
        <v>0</v>
      </c>
      <c r="G19" s="5">
        <v>1476123.57</v>
      </c>
      <c r="H19" s="5">
        <v>0</v>
      </c>
      <c r="I19" s="5">
        <v>6466318.9900000002</v>
      </c>
      <c r="J19" s="5">
        <v>0</v>
      </c>
      <c r="K19" s="5">
        <v>2809367.34</v>
      </c>
      <c r="L19" s="5">
        <v>0</v>
      </c>
      <c r="M19" s="5">
        <v>2890895.16</v>
      </c>
      <c r="N19" s="5">
        <v>1023464.54</v>
      </c>
      <c r="O19" s="5">
        <v>693729.85</v>
      </c>
      <c r="P19" s="5">
        <v>4667596.78</v>
      </c>
      <c r="Q19" s="5">
        <v>8207697.7800000003</v>
      </c>
      <c r="R19" s="5">
        <v>4291091.34</v>
      </c>
      <c r="S19" s="5">
        <v>4515091.34</v>
      </c>
      <c r="T19" s="5">
        <v>4876695.45</v>
      </c>
      <c r="U19" s="5">
        <v>3848560.69</v>
      </c>
      <c r="V19" s="5">
        <v>770006.36</v>
      </c>
      <c r="W19" s="5">
        <v>1872363.94</v>
      </c>
    </row>
    <row r="20" spans="1:23" hidden="1">
      <c r="A20" t="s">
        <v>55</v>
      </c>
      <c r="B20" s="7" t="s">
        <v>56</v>
      </c>
      <c r="C20" s="8">
        <v>167105299.36000001</v>
      </c>
      <c r="D20" s="6">
        <f t="shared" si="0"/>
        <v>6.7754394088090614E-2</v>
      </c>
      <c r="E20" s="8">
        <f>SUM(E5:E19)</f>
        <v>101352932.69999999</v>
      </c>
      <c r="F20" s="8">
        <f t="shared" ref="F20:W20" si="1">SUM(F5:F19)</f>
        <v>38005839.480000004</v>
      </c>
      <c r="G20" s="8">
        <f t="shared" si="1"/>
        <v>27746527.18</v>
      </c>
      <c r="H20" s="8">
        <f t="shared" si="1"/>
        <v>0</v>
      </c>
      <c r="I20" s="8">
        <f t="shared" si="1"/>
        <v>151314167.74999997</v>
      </c>
      <c r="J20" s="8">
        <f t="shared" si="1"/>
        <v>2100963.44</v>
      </c>
      <c r="K20" s="8">
        <f t="shared" si="1"/>
        <v>13690168.17</v>
      </c>
      <c r="L20" s="8">
        <f t="shared" si="1"/>
        <v>0</v>
      </c>
      <c r="M20" s="8">
        <f t="shared" si="1"/>
        <v>27644882.720000003</v>
      </c>
      <c r="N20" s="8">
        <f t="shared" si="1"/>
        <v>16963620.399999999</v>
      </c>
      <c r="O20" s="8">
        <f t="shared" si="1"/>
        <v>37563632.119999997</v>
      </c>
      <c r="P20" s="8">
        <f t="shared" si="1"/>
        <v>84933164.120000005</v>
      </c>
      <c r="Q20" s="8">
        <f t="shared" si="1"/>
        <v>74594573.849999994</v>
      </c>
      <c r="R20" s="8">
        <f t="shared" si="1"/>
        <v>48074388.769999996</v>
      </c>
      <c r="S20" s="8">
        <f t="shared" si="1"/>
        <v>40272040.469999999</v>
      </c>
      <c r="T20" s="8">
        <f t="shared" si="1"/>
        <v>20016437.609999999</v>
      </c>
      <c r="U20" s="8">
        <f t="shared" si="1"/>
        <v>11549820.08</v>
      </c>
      <c r="V20" s="8">
        <f t="shared" si="1"/>
        <v>8495848.5600000005</v>
      </c>
      <c r="W20" s="8">
        <f t="shared" si="1"/>
        <v>8708610.3300000001</v>
      </c>
    </row>
    <row r="21" spans="1:23" hidden="1">
      <c r="A21" s="9" t="s">
        <v>55</v>
      </c>
      <c r="B21" s="9" t="s">
        <v>57</v>
      </c>
      <c r="C21" s="10">
        <v>2466338923.2399998</v>
      </c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ht="15.75">
      <c r="B22" s="1" t="s">
        <v>78</v>
      </c>
    </row>
    <row r="23" spans="1:23" s="24" customFormat="1" ht="36">
      <c r="A23" s="23" t="s">
        <v>2</v>
      </c>
      <c r="B23" s="23" t="s">
        <v>3</v>
      </c>
      <c r="C23" s="23" t="s">
        <v>4</v>
      </c>
      <c r="D23" s="23" t="s">
        <v>5</v>
      </c>
      <c r="E23" s="23" t="s">
        <v>6</v>
      </c>
      <c r="F23" s="23" t="s">
        <v>7</v>
      </c>
      <c r="G23" s="23" t="s">
        <v>8</v>
      </c>
      <c r="H23" s="23" t="s">
        <v>9</v>
      </c>
      <c r="I23" s="23" t="s">
        <v>10</v>
      </c>
      <c r="J23" s="23" t="s">
        <v>11</v>
      </c>
      <c r="K23" s="23" t="s">
        <v>12</v>
      </c>
      <c r="L23" s="23" t="s">
        <v>13</v>
      </c>
      <c r="M23" s="23" t="s">
        <v>14</v>
      </c>
      <c r="N23" s="23" t="s">
        <v>15</v>
      </c>
      <c r="O23" s="23" t="s">
        <v>16</v>
      </c>
      <c r="P23" s="23" t="s">
        <v>17</v>
      </c>
      <c r="Q23" s="23" t="s">
        <v>18</v>
      </c>
      <c r="R23" s="23" t="s">
        <v>19</v>
      </c>
      <c r="S23" s="23" t="s">
        <v>20</v>
      </c>
      <c r="T23" s="23" t="s">
        <v>21</v>
      </c>
      <c r="U23" s="23" t="s">
        <v>22</v>
      </c>
      <c r="V23" s="23" t="s">
        <v>23</v>
      </c>
      <c r="W23" s="23" t="s">
        <v>24</v>
      </c>
    </row>
    <row r="24" spans="1:23">
      <c r="A24" s="4" t="s">
        <v>25</v>
      </c>
      <c r="B24" s="4" t="s">
        <v>26</v>
      </c>
      <c r="C24" s="5">
        <v>103004.33</v>
      </c>
      <c r="D24" s="12">
        <v>0</v>
      </c>
      <c r="E24" s="12">
        <f>SUM(E5/C24)</f>
        <v>1</v>
      </c>
      <c r="F24" s="12">
        <f>SUM(F5/C24)</f>
        <v>0</v>
      </c>
      <c r="G24" s="12">
        <f>SUM(G5/C24)</f>
        <v>0</v>
      </c>
      <c r="H24" s="12">
        <f>SUM(H5/C24)</f>
        <v>0</v>
      </c>
      <c r="I24" s="12">
        <f>SUM(I5/C24)</f>
        <v>1</v>
      </c>
      <c r="J24" s="12">
        <f>SUM(J5/C24)</f>
        <v>0</v>
      </c>
      <c r="K24" s="12">
        <f>SUM(K5/C24)</f>
        <v>0</v>
      </c>
      <c r="L24" s="5">
        <v>0</v>
      </c>
      <c r="M24" s="12">
        <f>SUM(M5/C24)</f>
        <v>0.24314715701757392</v>
      </c>
      <c r="N24" s="12">
        <f>SUM(N5/C24)</f>
        <v>0.75685284298242606</v>
      </c>
      <c r="O24" s="12">
        <f>SUM(O5/C24)</f>
        <v>0</v>
      </c>
      <c r="P24" s="12">
        <f>SUM(P5/C24)</f>
        <v>0</v>
      </c>
      <c r="Q24" s="12">
        <f>SUM(Q5/C24)</f>
        <v>0.24314715701757392</v>
      </c>
      <c r="R24" s="12">
        <f>SUM(R5/C24)</f>
        <v>0.24314715701757392</v>
      </c>
      <c r="S24" s="12">
        <f>SUM(S5/C24)</f>
        <v>0.24314715701757392</v>
      </c>
      <c r="T24" s="12">
        <f>SUM(T5/C24)</f>
        <v>0</v>
      </c>
      <c r="U24" s="12">
        <f>SUM(U5/C24)</f>
        <v>0</v>
      </c>
      <c r="V24" s="12">
        <f>SUM(V5/C24)</f>
        <v>0</v>
      </c>
      <c r="W24" s="12">
        <f>SUM(W5/C24)</f>
        <v>0</v>
      </c>
    </row>
    <row r="25" spans="1:23">
      <c r="A25" s="4" t="s">
        <v>27</v>
      </c>
      <c r="B25" s="4" t="s">
        <v>28</v>
      </c>
      <c r="C25" s="5">
        <v>90006699.209999993</v>
      </c>
      <c r="D25" s="12">
        <v>3.6499999999999998E-2</v>
      </c>
      <c r="E25" s="12">
        <f t="shared" ref="E25:E39" si="2">SUM(E6/C25)</f>
        <v>0.56254413931862712</v>
      </c>
      <c r="F25" s="12">
        <f t="shared" ref="F25:F39" si="3">SUM(F6/C25)</f>
        <v>0.3786082299328884</v>
      </c>
      <c r="G25" s="12">
        <f t="shared" ref="G25:G39" si="4">SUM(G6/C25)</f>
        <v>5.8847630748484599E-2</v>
      </c>
      <c r="H25" s="12">
        <f t="shared" ref="H25:H39" si="5">SUM(H6/C25)</f>
        <v>0</v>
      </c>
      <c r="I25" s="12">
        <f t="shared" ref="I25:I39" si="6">SUM(I6/C25)</f>
        <v>0.96600932611847079</v>
      </c>
      <c r="J25" s="12">
        <f t="shared" ref="J25:J39" si="7">SUM(J6/C25)</f>
        <v>0</v>
      </c>
      <c r="K25" s="12">
        <f t="shared" ref="K25:K39" si="8">SUM(K6/C25)</f>
        <v>3.3990673881529182E-2</v>
      </c>
      <c r="L25" s="5">
        <v>0</v>
      </c>
      <c r="M25" s="12">
        <f t="shared" ref="M25:M39" si="9">SUM(M6/C25)</f>
        <v>0.15600517398420438</v>
      </c>
      <c r="N25" s="12">
        <f t="shared" ref="N25:N39" si="10">SUM(N6/C25)</f>
        <v>0.1013820390047831</v>
      </c>
      <c r="O25" s="12">
        <f t="shared" ref="O25:O39" si="11">SUM(O6/C25)</f>
        <v>0.18365547648217109</v>
      </c>
      <c r="P25" s="12">
        <f t="shared" ref="P25:P39" si="12">SUM(P6/C25)</f>
        <v>0.55895731052884157</v>
      </c>
      <c r="Q25" s="12">
        <f t="shared" ref="Q25:Q39" si="13">SUM(Q6/C25)</f>
        <v>0.24201087809228194</v>
      </c>
      <c r="R25" s="12">
        <f t="shared" ref="R25:R39" si="14">SUM(R6/C25)</f>
        <v>0.23583212412306392</v>
      </c>
      <c r="S25" s="12">
        <f t="shared" ref="S25:S39" si="15">SUM(S6/C25)</f>
        <v>0.18997368318224322</v>
      </c>
      <c r="T25" s="12">
        <f t="shared" ref="T25:T39" si="16">SUM(T6/C25)</f>
        <v>4.9579642839565473E-4</v>
      </c>
      <c r="U25" s="12">
        <f t="shared" ref="U25:U39" si="17">SUM(U6/C25)</f>
        <v>4.9579642839565473E-4</v>
      </c>
      <c r="V25" s="12">
        <f t="shared" ref="V25:V39" si="18">SUM(V6/C25)</f>
        <v>0</v>
      </c>
      <c r="W25" s="12">
        <f t="shared" ref="W25:W39" si="19">SUM(W6/C25)</f>
        <v>0</v>
      </c>
    </row>
    <row r="26" spans="1:23">
      <c r="A26" s="4" t="s">
        <v>29</v>
      </c>
      <c r="B26" s="4" t="s">
        <v>30</v>
      </c>
      <c r="C26" s="5">
        <v>9226626.0500000007</v>
      </c>
      <c r="D26" s="12">
        <v>3.7000000000000002E-3</v>
      </c>
      <c r="E26" s="12">
        <f t="shared" si="2"/>
        <v>0.45086561300487515</v>
      </c>
      <c r="F26" s="12">
        <f t="shared" si="3"/>
        <v>0.42578537254146109</v>
      </c>
      <c r="G26" s="12">
        <f t="shared" si="4"/>
        <v>0.12334901445366368</v>
      </c>
      <c r="H26" s="12">
        <f t="shared" si="5"/>
        <v>0</v>
      </c>
      <c r="I26" s="12">
        <f t="shared" si="6"/>
        <v>1</v>
      </c>
      <c r="J26" s="12">
        <f t="shared" si="7"/>
        <v>0</v>
      </c>
      <c r="K26" s="12">
        <f t="shared" si="8"/>
        <v>0</v>
      </c>
      <c r="L26" s="5">
        <v>0</v>
      </c>
      <c r="M26" s="12">
        <f t="shared" si="9"/>
        <v>9.1740087374625953E-2</v>
      </c>
      <c r="N26" s="12">
        <f t="shared" si="10"/>
        <v>0</v>
      </c>
      <c r="O26" s="12">
        <f t="shared" si="11"/>
        <v>0.63420478063051</v>
      </c>
      <c r="P26" s="12">
        <f t="shared" si="12"/>
        <v>0.27405513199486392</v>
      </c>
      <c r="Q26" s="12">
        <f t="shared" si="13"/>
        <v>0.60414444779627763</v>
      </c>
      <c r="R26" s="12">
        <f t="shared" si="14"/>
        <v>0.42578537254146109</v>
      </c>
      <c r="S26" s="12">
        <f t="shared" si="15"/>
        <v>0</v>
      </c>
      <c r="T26" s="12">
        <f t="shared" si="16"/>
        <v>1.6017330625424014E-2</v>
      </c>
      <c r="U26" s="12">
        <f t="shared" si="17"/>
        <v>1.6017330625424014E-2</v>
      </c>
      <c r="V26" s="12">
        <f t="shared" si="18"/>
        <v>0</v>
      </c>
      <c r="W26" s="12">
        <f t="shared" si="19"/>
        <v>3.2322567142514677E-2</v>
      </c>
    </row>
    <row r="27" spans="1:23">
      <c r="A27" s="4" t="s">
        <v>31</v>
      </c>
      <c r="B27" s="4" t="s">
        <v>32</v>
      </c>
      <c r="C27" s="5">
        <v>7463722.54</v>
      </c>
      <c r="D27" s="12">
        <v>3.0000000000000001E-3</v>
      </c>
      <c r="E27" s="12">
        <f t="shared" si="2"/>
        <v>7.1144464059887211E-2</v>
      </c>
      <c r="F27" s="12">
        <f t="shared" si="3"/>
        <v>0</v>
      </c>
      <c r="G27" s="12">
        <f t="shared" si="4"/>
        <v>0.92885553594011283</v>
      </c>
      <c r="H27" s="12">
        <f t="shared" si="5"/>
        <v>0</v>
      </c>
      <c r="I27" s="12">
        <f t="shared" si="6"/>
        <v>1</v>
      </c>
      <c r="J27" s="12">
        <f t="shared" si="7"/>
        <v>0</v>
      </c>
      <c r="K27" s="12">
        <f t="shared" si="8"/>
        <v>0</v>
      </c>
      <c r="L27" s="5">
        <v>0</v>
      </c>
      <c r="M27" s="12">
        <f t="shared" si="9"/>
        <v>0.11856308634967022</v>
      </c>
      <c r="N27" s="12">
        <f t="shared" si="10"/>
        <v>0</v>
      </c>
      <c r="O27" s="12">
        <f t="shared" si="11"/>
        <v>3.1262469732697216E-2</v>
      </c>
      <c r="P27" s="12">
        <f t="shared" si="12"/>
        <v>0.85017444391763253</v>
      </c>
      <c r="Q27" s="12">
        <f t="shared" si="13"/>
        <v>0.94716786725568713</v>
      </c>
      <c r="R27" s="12">
        <f t="shared" si="14"/>
        <v>1.1023743120011533E-2</v>
      </c>
      <c r="S27" s="12">
        <f t="shared" si="15"/>
        <v>0</v>
      </c>
      <c r="T27" s="12">
        <f t="shared" si="16"/>
        <v>1.1023743120011533E-2</v>
      </c>
      <c r="U27" s="12">
        <f t="shared" si="17"/>
        <v>1.1023743120011533E-2</v>
      </c>
      <c r="V27" s="12">
        <f t="shared" si="18"/>
        <v>0.839150700797621</v>
      </c>
      <c r="W27" s="12">
        <f t="shared" si="19"/>
        <v>0</v>
      </c>
    </row>
    <row r="28" spans="1:23">
      <c r="A28" s="4" t="s">
        <v>33</v>
      </c>
      <c r="B28" s="4" t="s">
        <v>34</v>
      </c>
      <c r="C28" s="5">
        <v>1730474.65</v>
      </c>
      <c r="D28" s="12">
        <v>6.9999999999999999E-4</v>
      </c>
      <c r="E28" s="12">
        <f t="shared" si="2"/>
        <v>1</v>
      </c>
      <c r="F28" s="12">
        <f t="shared" si="3"/>
        <v>0</v>
      </c>
      <c r="G28" s="12">
        <f t="shared" si="4"/>
        <v>0</v>
      </c>
      <c r="H28" s="12">
        <f t="shared" si="5"/>
        <v>0</v>
      </c>
      <c r="I28" s="12">
        <f t="shared" si="6"/>
        <v>0.55456510154598337</v>
      </c>
      <c r="J28" s="12">
        <f t="shared" si="7"/>
        <v>0.44543489845401668</v>
      </c>
      <c r="K28" s="12">
        <f t="shared" si="8"/>
        <v>0</v>
      </c>
      <c r="L28" s="5">
        <v>0</v>
      </c>
      <c r="M28" s="12">
        <f t="shared" si="9"/>
        <v>0</v>
      </c>
      <c r="N28" s="12">
        <f t="shared" si="10"/>
        <v>0</v>
      </c>
      <c r="O28" s="12">
        <f t="shared" si="11"/>
        <v>0.55456510154598337</v>
      </c>
      <c r="P28" s="12">
        <f t="shared" si="12"/>
        <v>0.44543489845401668</v>
      </c>
      <c r="Q28" s="12">
        <f t="shared" si="13"/>
        <v>1</v>
      </c>
      <c r="R28" s="12">
        <f t="shared" si="14"/>
        <v>1</v>
      </c>
      <c r="S28" s="12">
        <f t="shared" si="15"/>
        <v>1</v>
      </c>
      <c r="T28" s="12">
        <f t="shared" si="16"/>
        <v>0.44543489845401668</v>
      </c>
      <c r="U28" s="12">
        <f t="shared" si="17"/>
        <v>0.44543489845401668</v>
      </c>
      <c r="V28" s="12">
        <f t="shared" si="18"/>
        <v>0.44543489845401668</v>
      </c>
      <c r="W28" s="12">
        <f t="shared" si="19"/>
        <v>0.55456510154598337</v>
      </c>
    </row>
    <row r="29" spans="1:23">
      <c r="A29" s="4" t="s">
        <v>35</v>
      </c>
      <c r="B29" s="4" t="s">
        <v>36</v>
      </c>
      <c r="C29" s="5">
        <v>524884.46</v>
      </c>
      <c r="D29" s="12">
        <v>2.0000000000000001E-4</v>
      </c>
      <c r="E29" s="12">
        <f t="shared" si="2"/>
        <v>1</v>
      </c>
      <c r="F29" s="12">
        <f t="shared" si="3"/>
        <v>0</v>
      </c>
      <c r="G29" s="12">
        <f t="shared" si="4"/>
        <v>0</v>
      </c>
      <c r="H29" s="12">
        <f t="shared" si="5"/>
        <v>0</v>
      </c>
      <c r="I29" s="12">
        <f t="shared" si="6"/>
        <v>1</v>
      </c>
      <c r="J29" s="12">
        <f t="shared" si="7"/>
        <v>0</v>
      </c>
      <c r="K29" s="12">
        <f t="shared" si="8"/>
        <v>0</v>
      </c>
      <c r="L29" s="5">
        <v>0</v>
      </c>
      <c r="M29" s="12">
        <f t="shared" si="9"/>
        <v>0</v>
      </c>
      <c r="N29" s="12">
        <f t="shared" si="10"/>
        <v>0</v>
      </c>
      <c r="O29" s="12">
        <f t="shared" si="11"/>
        <v>1</v>
      </c>
      <c r="P29" s="12">
        <f t="shared" si="12"/>
        <v>0</v>
      </c>
      <c r="Q29" s="12">
        <f t="shared" si="13"/>
        <v>1</v>
      </c>
      <c r="R29" s="12">
        <f t="shared" si="14"/>
        <v>0</v>
      </c>
      <c r="S29" s="12">
        <f t="shared" si="15"/>
        <v>0</v>
      </c>
      <c r="T29" s="12">
        <f t="shared" si="16"/>
        <v>0</v>
      </c>
      <c r="U29" s="12">
        <f t="shared" si="17"/>
        <v>0</v>
      </c>
      <c r="V29" s="12">
        <f t="shared" si="18"/>
        <v>0</v>
      </c>
      <c r="W29" s="12">
        <f t="shared" si="19"/>
        <v>0</v>
      </c>
    </row>
    <row r="30" spans="1:23">
      <c r="A30" s="4" t="s">
        <v>37</v>
      </c>
      <c r="B30" s="4" t="s">
        <v>38</v>
      </c>
      <c r="C30" s="5">
        <v>132835.20000000001</v>
      </c>
      <c r="D30" s="12">
        <v>1E-4</v>
      </c>
      <c r="E30" s="12">
        <f t="shared" si="2"/>
        <v>1</v>
      </c>
      <c r="F30" s="12">
        <f t="shared" si="3"/>
        <v>0</v>
      </c>
      <c r="G30" s="12">
        <f t="shared" si="4"/>
        <v>0</v>
      </c>
      <c r="H30" s="12">
        <f t="shared" si="5"/>
        <v>0</v>
      </c>
      <c r="I30" s="12">
        <f t="shared" si="6"/>
        <v>0</v>
      </c>
      <c r="J30" s="12">
        <f t="shared" si="7"/>
        <v>1</v>
      </c>
      <c r="K30" s="12">
        <f t="shared" si="8"/>
        <v>0</v>
      </c>
      <c r="L30" s="5">
        <v>0</v>
      </c>
      <c r="M30" s="12">
        <f t="shared" si="9"/>
        <v>0</v>
      </c>
      <c r="N30" s="12">
        <f t="shared" si="10"/>
        <v>0</v>
      </c>
      <c r="O30" s="12">
        <f t="shared" si="11"/>
        <v>0</v>
      </c>
      <c r="P30" s="12">
        <f t="shared" si="12"/>
        <v>1</v>
      </c>
      <c r="Q30" s="12">
        <f t="shared" si="13"/>
        <v>1</v>
      </c>
      <c r="R30" s="12">
        <f t="shared" si="14"/>
        <v>1</v>
      </c>
      <c r="S30" s="12">
        <f t="shared" si="15"/>
        <v>1</v>
      </c>
      <c r="T30" s="12">
        <f t="shared" si="16"/>
        <v>0</v>
      </c>
      <c r="U30" s="12">
        <f t="shared" si="17"/>
        <v>0</v>
      </c>
      <c r="V30" s="12">
        <f t="shared" si="18"/>
        <v>0</v>
      </c>
      <c r="W30" s="12">
        <f t="shared" si="19"/>
        <v>0</v>
      </c>
    </row>
    <row r="31" spans="1:23">
      <c r="A31" s="4" t="s">
        <v>39</v>
      </c>
      <c r="B31" s="4" t="s">
        <v>40</v>
      </c>
      <c r="C31" s="5">
        <v>34423787.659999996</v>
      </c>
      <c r="D31" s="12">
        <v>1.4E-2</v>
      </c>
      <c r="E31" s="12">
        <f t="shared" si="2"/>
        <v>0.63674065290234261</v>
      </c>
      <c r="F31" s="12">
        <f t="shared" si="3"/>
        <v>0</v>
      </c>
      <c r="G31" s="12">
        <f t="shared" si="4"/>
        <v>0.36325934709765761</v>
      </c>
      <c r="H31" s="12">
        <f t="shared" si="5"/>
        <v>0</v>
      </c>
      <c r="I31" s="12">
        <f t="shared" si="6"/>
        <v>0.83862916350559435</v>
      </c>
      <c r="J31" s="12">
        <f t="shared" si="7"/>
        <v>0</v>
      </c>
      <c r="K31" s="12">
        <f t="shared" si="8"/>
        <v>0.1613708364944057</v>
      </c>
      <c r="L31" s="5">
        <v>0</v>
      </c>
      <c r="M31" s="12">
        <f t="shared" si="9"/>
        <v>0.23502475177654525</v>
      </c>
      <c r="N31" s="12">
        <f t="shared" si="10"/>
        <v>7.9676073914058079E-2</v>
      </c>
      <c r="O31" s="12">
        <f t="shared" si="11"/>
        <v>0.30233827819283038</v>
      </c>
      <c r="P31" s="12">
        <f t="shared" si="12"/>
        <v>0.38296089611656642</v>
      </c>
      <c r="Q31" s="12">
        <f t="shared" si="13"/>
        <v>0.65713369526402665</v>
      </c>
      <c r="R31" s="12">
        <f t="shared" si="14"/>
        <v>0.38470657415157905</v>
      </c>
      <c r="S31" s="12">
        <f t="shared" si="15"/>
        <v>0.39436109222154092</v>
      </c>
      <c r="T31" s="12">
        <f t="shared" si="16"/>
        <v>0.39798955232109984</v>
      </c>
      <c r="U31" s="12">
        <f t="shared" si="17"/>
        <v>0.18538997314974726</v>
      </c>
      <c r="V31" s="12">
        <f t="shared" si="18"/>
        <v>2.9209568973968046E-3</v>
      </c>
      <c r="W31" s="12">
        <f t="shared" si="19"/>
        <v>0.13845888886708291</v>
      </c>
    </row>
    <row r="32" spans="1:23">
      <c r="A32" s="4" t="s">
        <v>41</v>
      </c>
      <c r="B32" s="4" t="s">
        <v>42</v>
      </c>
      <c r="C32" s="5">
        <v>217941.23</v>
      </c>
      <c r="D32" s="12">
        <v>1E-4</v>
      </c>
      <c r="E32" s="12">
        <f t="shared" si="2"/>
        <v>0</v>
      </c>
      <c r="F32" s="12">
        <f t="shared" si="3"/>
        <v>0</v>
      </c>
      <c r="G32" s="12">
        <f t="shared" si="4"/>
        <v>1</v>
      </c>
      <c r="H32" s="12">
        <f t="shared" si="5"/>
        <v>0</v>
      </c>
      <c r="I32" s="12">
        <f t="shared" si="6"/>
        <v>1</v>
      </c>
      <c r="J32" s="12">
        <f t="shared" si="7"/>
        <v>0</v>
      </c>
      <c r="K32" s="12">
        <f t="shared" si="8"/>
        <v>0</v>
      </c>
      <c r="L32" s="5">
        <v>0</v>
      </c>
      <c r="M32" s="12">
        <f t="shared" si="9"/>
        <v>1</v>
      </c>
      <c r="N32" s="12">
        <f t="shared" si="10"/>
        <v>0</v>
      </c>
      <c r="O32" s="12">
        <f t="shared" si="11"/>
        <v>0</v>
      </c>
      <c r="P32" s="12">
        <f t="shared" si="12"/>
        <v>0</v>
      </c>
      <c r="Q32" s="12">
        <f t="shared" si="13"/>
        <v>0</v>
      </c>
      <c r="R32" s="12">
        <f t="shared" si="14"/>
        <v>0</v>
      </c>
      <c r="S32" s="12">
        <f t="shared" si="15"/>
        <v>0</v>
      </c>
      <c r="T32" s="12">
        <f t="shared" si="16"/>
        <v>0</v>
      </c>
      <c r="U32" s="12">
        <f t="shared" si="17"/>
        <v>0</v>
      </c>
      <c r="V32" s="12">
        <f t="shared" si="18"/>
        <v>0</v>
      </c>
      <c r="W32" s="12">
        <f t="shared" si="19"/>
        <v>0</v>
      </c>
    </row>
    <row r="33" spans="1:23">
      <c r="A33" s="4" t="s">
        <v>43</v>
      </c>
      <c r="B33" s="4" t="s">
        <v>44</v>
      </c>
      <c r="C33" s="5">
        <v>96331.91</v>
      </c>
      <c r="D33" s="12">
        <v>0</v>
      </c>
      <c r="E33" s="12">
        <f t="shared" si="2"/>
        <v>1</v>
      </c>
      <c r="F33" s="12">
        <f t="shared" si="3"/>
        <v>0</v>
      </c>
      <c r="G33" s="12">
        <f t="shared" si="4"/>
        <v>0</v>
      </c>
      <c r="H33" s="12">
        <f t="shared" si="5"/>
        <v>0</v>
      </c>
      <c r="I33" s="12">
        <f t="shared" si="6"/>
        <v>1</v>
      </c>
      <c r="J33" s="12">
        <f t="shared" si="7"/>
        <v>0</v>
      </c>
      <c r="K33" s="12">
        <f t="shared" si="8"/>
        <v>0</v>
      </c>
      <c r="L33" s="5">
        <v>0</v>
      </c>
      <c r="M33" s="12">
        <f t="shared" si="9"/>
        <v>0</v>
      </c>
      <c r="N33" s="12">
        <f t="shared" si="10"/>
        <v>1</v>
      </c>
      <c r="O33" s="12">
        <f t="shared" si="11"/>
        <v>0</v>
      </c>
      <c r="P33" s="12">
        <f t="shared" si="12"/>
        <v>0</v>
      </c>
      <c r="Q33" s="12">
        <f t="shared" si="13"/>
        <v>1</v>
      </c>
      <c r="R33" s="12">
        <f t="shared" si="14"/>
        <v>1</v>
      </c>
      <c r="S33" s="12">
        <f t="shared" si="15"/>
        <v>0</v>
      </c>
      <c r="T33" s="12">
        <f t="shared" si="16"/>
        <v>0</v>
      </c>
      <c r="U33" s="12">
        <f t="shared" si="17"/>
        <v>0</v>
      </c>
      <c r="V33" s="12">
        <f t="shared" si="18"/>
        <v>0</v>
      </c>
      <c r="W33" s="12">
        <f t="shared" si="19"/>
        <v>1</v>
      </c>
    </row>
    <row r="34" spans="1:23">
      <c r="A34" s="4" t="s">
        <v>45</v>
      </c>
      <c r="B34" s="4" t="s">
        <v>46</v>
      </c>
      <c r="C34" s="5">
        <v>620912.31999999995</v>
      </c>
      <c r="D34" s="12">
        <v>2.9999999999999997E-4</v>
      </c>
      <c r="E34" s="12">
        <f t="shared" si="2"/>
        <v>0.70977622090023917</v>
      </c>
      <c r="F34" s="12">
        <f t="shared" si="3"/>
        <v>0</v>
      </c>
      <c r="G34" s="12">
        <f t="shared" si="4"/>
        <v>0.29022377909976083</v>
      </c>
      <c r="H34" s="12">
        <f t="shared" si="5"/>
        <v>0</v>
      </c>
      <c r="I34" s="12">
        <f t="shared" si="6"/>
        <v>1</v>
      </c>
      <c r="J34" s="12">
        <f t="shared" si="7"/>
        <v>0</v>
      </c>
      <c r="K34" s="12">
        <f t="shared" si="8"/>
        <v>0</v>
      </c>
      <c r="L34" s="5">
        <v>0</v>
      </c>
      <c r="M34" s="12">
        <f t="shared" si="9"/>
        <v>0.29022377909976083</v>
      </c>
      <c r="N34" s="12">
        <f t="shared" si="10"/>
        <v>0</v>
      </c>
      <c r="O34" s="12">
        <f t="shared" si="11"/>
        <v>0</v>
      </c>
      <c r="P34" s="12">
        <f t="shared" si="12"/>
        <v>0.70977622090023917</v>
      </c>
      <c r="Q34" s="12">
        <f t="shared" si="13"/>
        <v>1</v>
      </c>
      <c r="R34" s="12">
        <f t="shared" si="14"/>
        <v>0.29022377909976083</v>
      </c>
      <c r="S34" s="12">
        <f t="shared" si="15"/>
        <v>0.29022700016646474</v>
      </c>
      <c r="T34" s="12">
        <f t="shared" si="16"/>
        <v>0</v>
      </c>
      <c r="U34" s="12">
        <f t="shared" si="17"/>
        <v>0</v>
      </c>
      <c r="V34" s="12">
        <f t="shared" si="18"/>
        <v>0</v>
      </c>
      <c r="W34" s="12">
        <f t="shared" si="19"/>
        <v>0</v>
      </c>
    </row>
    <row r="35" spans="1:23">
      <c r="A35" s="4" t="s">
        <v>47</v>
      </c>
      <c r="B35" s="4" t="s">
        <v>48</v>
      </c>
      <c r="C35" s="5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5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</row>
    <row r="36" spans="1:23">
      <c r="A36" s="4" t="s">
        <v>49</v>
      </c>
      <c r="B36" s="4" t="s">
        <v>50</v>
      </c>
      <c r="C36" s="5">
        <v>11966214.41</v>
      </c>
      <c r="D36" s="12">
        <v>4.8999999999999998E-3</v>
      </c>
      <c r="E36" s="12">
        <f t="shared" si="2"/>
        <v>1</v>
      </c>
      <c r="F36" s="12">
        <f t="shared" si="3"/>
        <v>0</v>
      </c>
      <c r="G36" s="12">
        <f t="shared" si="4"/>
        <v>0</v>
      </c>
      <c r="H36" s="12">
        <f t="shared" si="5"/>
        <v>0</v>
      </c>
      <c r="I36" s="12">
        <f t="shared" si="6"/>
        <v>0.7137799455492122</v>
      </c>
      <c r="J36" s="12">
        <f t="shared" si="7"/>
        <v>9.6818713112127822E-2</v>
      </c>
      <c r="K36" s="12">
        <f t="shared" si="8"/>
        <v>0.18940134133865982</v>
      </c>
      <c r="L36" s="5">
        <v>0</v>
      </c>
      <c r="M36" s="12">
        <f t="shared" si="9"/>
        <v>2.9739400265350917E-2</v>
      </c>
      <c r="N36" s="12">
        <f t="shared" si="10"/>
        <v>0.28417951354425047</v>
      </c>
      <c r="O36" s="12">
        <f t="shared" si="11"/>
        <v>0.19215101879492397</v>
      </c>
      <c r="P36" s="12">
        <f t="shared" si="12"/>
        <v>0.49393006739547463</v>
      </c>
      <c r="Q36" s="12">
        <f t="shared" si="13"/>
        <v>0.41369433560066055</v>
      </c>
      <c r="R36" s="12">
        <f t="shared" si="14"/>
        <v>0.19418073338700939</v>
      </c>
      <c r="S36" s="12">
        <f t="shared" si="15"/>
        <v>0.18382190178389091</v>
      </c>
      <c r="T36" s="12">
        <f t="shared" si="16"/>
        <v>0</v>
      </c>
      <c r="U36" s="12">
        <f t="shared" si="17"/>
        <v>0</v>
      </c>
      <c r="V36" s="12">
        <f t="shared" si="18"/>
        <v>4.4125065948906056E-2</v>
      </c>
      <c r="W36" s="12">
        <f t="shared" si="19"/>
        <v>5.9813904003078948E-2</v>
      </c>
    </row>
    <row r="37" spans="1:23">
      <c r="A37" s="4" t="s">
        <v>51</v>
      </c>
      <c r="B37" s="4" t="s">
        <v>52</v>
      </c>
      <c r="C37" s="5">
        <v>1316179.06</v>
      </c>
      <c r="D37" s="12">
        <v>5.0000000000000001E-4</v>
      </c>
      <c r="E37" s="12">
        <f t="shared" si="2"/>
        <v>1</v>
      </c>
      <c r="F37" s="12">
        <f t="shared" si="3"/>
        <v>0</v>
      </c>
      <c r="G37" s="12">
        <f t="shared" si="4"/>
        <v>0</v>
      </c>
      <c r="H37" s="12">
        <f t="shared" si="5"/>
        <v>0</v>
      </c>
      <c r="I37" s="12">
        <f t="shared" si="6"/>
        <v>0.97055039000544507</v>
      </c>
      <c r="J37" s="12">
        <f t="shared" si="7"/>
        <v>2.9449609994554996E-2</v>
      </c>
      <c r="K37" s="12">
        <f t="shared" si="8"/>
        <v>0</v>
      </c>
      <c r="L37" s="5">
        <v>0</v>
      </c>
      <c r="M37" s="12">
        <f t="shared" si="9"/>
        <v>8.4793310721718959E-2</v>
      </c>
      <c r="N37" s="12">
        <f t="shared" si="10"/>
        <v>0.3779857278689725</v>
      </c>
      <c r="O37" s="12">
        <f t="shared" si="11"/>
        <v>4.8078564629344581E-2</v>
      </c>
      <c r="P37" s="12">
        <f t="shared" si="12"/>
        <v>0.48914239677996391</v>
      </c>
      <c r="Q37" s="12">
        <f t="shared" si="13"/>
        <v>0.95639953427005586</v>
      </c>
      <c r="R37" s="12">
        <f t="shared" si="14"/>
        <v>0.61878328318032949</v>
      </c>
      <c r="S37" s="12">
        <f t="shared" si="15"/>
        <v>0.61878328318032949</v>
      </c>
      <c r="T37" s="12">
        <f t="shared" si="16"/>
        <v>0.29929927619422847</v>
      </c>
      <c r="U37" s="12">
        <f t="shared" si="17"/>
        <v>0.20812627120811358</v>
      </c>
      <c r="V37" s="12">
        <f t="shared" si="18"/>
        <v>4.8078564629344581E-2</v>
      </c>
      <c r="W37" s="12">
        <f t="shared" si="19"/>
        <v>0</v>
      </c>
    </row>
    <row r="38" spans="1:23">
      <c r="A38" s="4" t="s">
        <v>53</v>
      </c>
      <c r="B38" s="4" t="s">
        <v>54</v>
      </c>
      <c r="C38" s="5">
        <v>9275686.3300000001</v>
      </c>
      <c r="D38" s="12">
        <v>3.8E-3</v>
      </c>
      <c r="E38" s="12">
        <f t="shared" si="2"/>
        <v>0.84086098672549658</v>
      </c>
      <c r="F38" s="12">
        <f t="shared" si="3"/>
        <v>0</v>
      </c>
      <c r="G38" s="12">
        <f t="shared" si="4"/>
        <v>0.15913901327450344</v>
      </c>
      <c r="H38" s="12">
        <f t="shared" si="5"/>
        <v>0</v>
      </c>
      <c r="I38" s="12">
        <f t="shared" si="6"/>
        <v>0.69712566379980212</v>
      </c>
      <c r="J38" s="12">
        <f t="shared" si="7"/>
        <v>0</v>
      </c>
      <c r="K38" s="12">
        <f t="shared" si="8"/>
        <v>0.30287433620019788</v>
      </c>
      <c r="L38" s="5">
        <v>0</v>
      </c>
      <c r="M38" s="12">
        <f t="shared" si="9"/>
        <v>0.31166374725825813</v>
      </c>
      <c r="N38" s="12">
        <f t="shared" si="10"/>
        <v>0.11033841632719377</v>
      </c>
      <c r="O38" s="12">
        <f t="shared" si="11"/>
        <v>7.4790136850175271E-2</v>
      </c>
      <c r="P38" s="12">
        <f t="shared" si="12"/>
        <v>0.50320769956437283</v>
      </c>
      <c r="Q38" s="12">
        <f t="shared" si="13"/>
        <v>0.88486150652315132</v>
      </c>
      <c r="R38" s="12">
        <f t="shared" si="14"/>
        <v>0.46261712474272509</v>
      </c>
      <c r="S38" s="12">
        <f t="shared" si="15"/>
        <v>0.48676628115345077</v>
      </c>
      <c r="T38" s="12">
        <f t="shared" si="16"/>
        <v>0.52575036245323314</v>
      </c>
      <c r="U38" s="12">
        <f t="shared" si="17"/>
        <v>0.41490845562044787</v>
      </c>
      <c r="V38" s="12">
        <f t="shared" si="18"/>
        <v>8.3013410825417591E-2</v>
      </c>
      <c r="W38" s="12">
        <f t="shared" si="19"/>
        <v>0.20185718591456508</v>
      </c>
    </row>
    <row r="39" spans="1:23">
      <c r="A39" t="s">
        <v>55</v>
      </c>
      <c r="B39" s="7" t="s">
        <v>56</v>
      </c>
      <c r="C39" s="8">
        <v>167105901.36000001</v>
      </c>
      <c r="D39" s="13">
        <v>6.7799999999999999E-2</v>
      </c>
      <c r="E39" s="12">
        <f t="shared" si="2"/>
        <v>0.606519170628529</v>
      </c>
      <c r="F39" s="12">
        <f t="shared" si="3"/>
        <v>0.22743565110919192</v>
      </c>
      <c r="G39" s="12">
        <f t="shared" si="4"/>
        <v>0.16604157575635242</v>
      </c>
      <c r="H39" s="12">
        <f t="shared" si="5"/>
        <v>0</v>
      </c>
      <c r="I39" s="12">
        <f t="shared" si="6"/>
        <v>0.90549864797425939</v>
      </c>
      <c r="J39" s="12">
        <f t="shared" si="7"/>
        <v>1.2572646584598153E-2</v>
      </c>
      <c r="K39" s="12">
        <f t="shared" si="8"/>
        <v>8.1925102935215682E-2</v>
      </c>
      <c r="L39" s="5">
        <v>0</v>
      </c>
      <c r="M39" s="12">
        <f t="shared" si="9"/>
        <v>0.16543331201956782</v>
      </c>
      <c r="N39" s="12">
        <f t="shared" si="10"/>
        <v>0.10151419107249174</v>
      </c>
      <c r="O39" s="12">
        <f t="shared" si="11"/>
        <v>0.22478938095115994</v>
      </c>
      <c r="P39" s="12">
        <f t="shared" si="12"/>
        <v>0.50825951345085396</v>
      </c>
      <c r="Q39" s="12">
        <f t="shared" si="13"/>
        <v>0.44639102056186047</v>
      </c>
      <c r="R39" s="12">
        <f t="shared" si="14"/>
        <v>0.28768815690376043</v>
      </c>
      <c r="S39" s="12">
        <f t="shared" si="15"/>
        <v>0.24099711705118679</v>
      </c>
      <c r="T39" s="12">
        <f t="shared" si="16"/>
        <v>0.11978294869956828</v>
      </c>
      <c r="U39" s="12">
        <f t="shared" si="17"/>
        <v>6.91167695814522E-2</v>
      </c>
      <c r="V39" s="12">
        <f t="shared" si="18"/>
        <v>5.0841104298867353E-2</v>
      </c>
      <c r="W39" s="12">
        <f t="shared" si="19"/>
        <v>5.2114319477196941E-2</v>
      </c>
    </row>
    <row r="40" spans="1:23" ht="13.5" customHeight="1">
      <c r="B40" s="7"/>
      <c r="C40" s="8"/>
      <c r="D40" s="13"/>
      <c r="E40" s="12"/>
      <c r="F40" s="12"/>
      <c r="G40" s="12"/>
      <c r="H40" s="12"/>
      <c r="I40" s="12"/>
      <c r="J40" s="12"/>
      <c r="K40" s="12"/>
      <c r="L40" s="5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hidden="1">
      <c r="A41" s="9" t="s">
        <v>55</v>
      </c>
      <c r="B41" s="9" t="s">
        <v>57</v>
      </c>
      <c r="C41" s="10">
        <v>2466338923.2399998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ht="14.25" customHeight="1">
      <c r="B42" s="1" t="s">
        <v>79</v>
      </c>
    </row>
    <row r="43" spans="1:23" s="24" customFormat="1" ht="36" hidden="1">
      <c r="A43" s="23" t="s">
        <v>2</v>
      </c>
      <c r="B43" s="23" t="s">
        <v>3</v>
      </c>
      <c r="C43" s="23" t="s">
        <v>4</v>
      </c>
      <c r="D43" s="23" t="s">
        <v>58</v>
      </c>
      <c r="E43" s="23" t="s">
        <v>6</v>
      </c>
      <c r="F43" s="23" t="s">
        <v>7</v>
      </c>
      <c r="G43" s="23" t="s">
        <v>8</v>
      </c>
      <c r="H43" s="23" t="s">
        <v>9</v>
      </c>
      <c r="I43" s="23" t="s">
        <v>10</v>
      </c>
      <c r="J43" s="23" t="s">
        <v>11</v>
      </c>
      <c r="K43" s="23" t="s">
        <v>12</v>
      </c>
      <c r="L43" s="23" t="s">
        <v>13</v>
      </c>
      <c r="M43" s="23" t="s">
        <v>14</v>
      </c>
      <c r="N43" s="23" t="s">
        <v>15</v>
      </c>
      <c r="O43" s="23" t="s">
        <v>16</v>
      </c>
      <c r="P43" s="23" t="s">
        <v>17</v>
      </c>
      <c r="Q43" s="23" t="s">
        <v>18</v>
      </c>
      <c r="R43" s="23" t="s">
        <v>19</v>
      </c>
      <c r="S43" s="23" t="s">
        <v>20</v>
      </c>
      <c r="T43" s="23" t="s">
        <v>21</v>
      </c>
      <c r="U43" s="23" t="s">
        <v>22</v>
      </c>
      <c r="V43" s="23" t="s">
        <v>23</v>
      </c>
      <c r="W43" s="23" t="s">
        <v>24</v>
      </c>
    </row>
    <row r="44" spans="1:23" hidden="1">
      <c r="A44" s="4" t="s">
        <v>59</v>
      </c>
      <c r="B44" s="4" t="s">
        <v>60</v>
      </c>
      <c r="C44" s="14">
        <v>497831720.55000001</v>
      </c>
      <c r="D44" s="15">
        <v>0.2019</v>
      </c>
      <c r="E44" s="16">
        <v>497546732.55000001</v>
      </c>
      <c r="F44" s="16">
        <v>284988</v>
      </c>
      <c r="G44" s="16">
        <v>0</v>
      </c>
      <c r="H44" s="16">
        <v>0</v>
      </c>
      <c r="I44" s="17">
        <v>370336714.38</v>
      </c>
      <c r="J44" s="16">
        <v>31182352.170000002</v>
      </c>
      <c r="K44" s="16">
        <v>96312654</v>
      </c>
      <c r="L44" s="16">
        <v>0</v>
      </c>
      <c r="M44" s="18">
        <v>66513256.909999996</v>
      </c>
      <c r="N44" s="16">
        <v>49901025.200000003</v>
      </c>
      <c r="O44" s="16">
        <v>75272961.890000001</v>
      </c>
      <c r="P44" s="18">
        <v>306144476.55000001</v>
      </c>
      <c r="Q44" s="18">
        <v>295601151.25</v>
      </c>
      <c r="R44" s="18">
        <v>156866855.36000001</v>
      </c>
      <c r="S44" s="16">
        <v>145058576.75999999</v>
      </c>
      <c r="T44" s="16">
        <v>52756299.460000001</v>
      </c>
      <c r="U44" s="16">
        <v>40238451.159999996</v>
      </c>
      <c r="V44" s="16">
        <v>51797614.130000003</v>
      </c>
      <c r="W44" s="16">
        <v>48068566.5</v>
      </c>
    </row>
    <row r="45" spans="1:23" hidden="1">
      <c r="A45" s="4" t="s">
        <v>61</v>
      </c>
      <c r="B45" s="4" t="s">
        <v>62</v>
      </c>
      <c r="C45" s="14">
        <v>172014550.66999999</v>
      </c>
      <c r="D45" s="15">
        <v>6.9699999999999998E-2</v>
      </c>
      <c r="E45" s="18">
        <v>167895730.66999999</v>
      </c>
      <c r="F45" s="16">
        <v>0</v>
      </c>
      <c r="G45" s="16">
        <v>0</v>
      </c>
      <c r="H45" s="16">
        <v>4118820</v>
      </c>
      <c r="I45" s="16">
        <v>46251384.659999996</v>
      </c>
      <c r="J45" s="16">
        <v>4115392.2</v>
      </c>
      <c r="K45" s="16">
        <v>121300024.65000001</v>
      </c>
      <c r="L45" s="16">
        <v>347749.16</v>
      </c>
      <c r="M45" s="16">
        <v>11217903.140000001</v>
      </c>
      <c r="N45" s="16">
        <v>41895043.329999998</v>
      </c>
      <c r="O45" s="16">
        <v>35794690.850000001</v>
      </c>
      <c r="P45" s="16">
        <v>83106913.349999994</v>
      </c>
      <c r="Q45" s="16">
        <v>9445034.7699999996</v>
      </c>
      <c r="R45" s="16">
        <v>0</v>
      </c>
      <c r="S45" s="16">
        <v>0</v>
      </c>
      <c r="T45" s="16">
        <v>277973.32</v>
      </c>
      <c r="U45" s="16">
        <v>277973.32</v>
      </c>
      <c r="V45" s="16">
        <v>0</v>
      </c>
      <c r="W45" s="16">
        <v>0</v>
      </c>
    </row>
    <row r="46" spans="1:23" hidden="1">
      <c r="A46" s="4" t="s">
        <v>63</v>
      </c>
      <c r="B46" s="4" t="s">
        <v>64</v>
      </c>
      <c r="C46" s="14">
        <v>166546990.97999999</v>
      </c>
      <c r="D46" s="15">
        <v>6.7500000000000004E-2</v>
      </c>
      <c r="E46" s="16">
        <v>147750034.91</v>
      </c>
      <c r="F46" s="16">
        <v>0</v>
      </c>
      <c r="G46" s="16">
        <v>18796956.07</v>
      </c>
      <c r="H46" s="16">
        <v>-1E-4</v>
      </c>
      <c r="I46" s="16">
        <v>148398374.19999999</v>
      </c>
      <c r="J46" s="16">
        <v>4661263.5599999996</v>
      </c>
      <c r="K46" s="16">
        <v>13207867.84</v>
      </c>
      <c r="L46" s="16">
        <v>279485.38</v>
      </c>
      <c r="M46" s="16">
        <v>19679826.239999998</v>
      </c>
      <c r="N46" s="16">
        <v>30121436.010000002</v>
      </c>
      <c r="O46" s="16">
        <v>48582025.210000001</v>
      </c>
      <c r="P46" s="16">
        <v>68163703.519999996</v>
      </c>
      <c r="Q46" s="16">
        <v>95876348.230000004</v>
      </c>
      <c r="R46" s="16">
        <v>27087036.170000002</v>
      </c>
      <c r="S46" s="16">
        <v>19175164.050000001</v>
      </c>
      <c r="T46" s="16">
        <v>30597395.59</v>
      </c>
      <c r="U46" s="16">
        <v>6547764.6399999997</v>
      </c>
      <c r="V46" s="16">
        <v>3243630.58</v>
      </c>
      <c r="W46" s="16">
        <v>1.77E-2</v>
      </c>
    </row>
    <row r="47" spans="1:23" hidden="1">
      <c r="A47" s="4" t="s">
        <v>65</v>
      </c>
      <c r="B47" s="4" t="s">
        <v>66</v>
      </c>
      <c r="C47" s="14">
        <v>163229805.78</v>
      </c>
      <c r="D47" s="15">
        <v>6.6199999999999995E-2</v>
      </c>
      <c r="E47" s="16">
        <v>140553757.58000001</v>
      </c>
      <c r="F47" s="16">
        <v>8200000</v>
      </c>
      <c r="G47" s="16">
        <v>14476048.199999999</v>
      </c>
      <c r="H47" s="16">
        <v>-2.9999999999999997E-4</v>
      </c>
      <c r="I47" s="16">
        <v>149191741.22</v>
      </c>
      <c r="J47" s="16">
        <v>9550928.6999999993</v>
      </c>
      <c r="K47" s="16">
        <v>4487135.8600000003</v>
      </c>
      <c r="L47" s="16">
        <v>0</v>
      </c>
      <c r="M47" s="16">
        <v>43401374.740000002</v>
      </c>
      <c r="N47" s="16">
        <v>31449630.629999999</v>
      </c>
      <c r="O47" s="16">
        <v>8077724.8700000001</v>
      </c>
      <c r="P47" s="16">
        <v>80301075.540000007</v>
      </c>
      <c r="Q47" s="16">
        <v>52908929.409999996</v>
      </c>
      <c r="R47" s="16">
        <v>13543081.15</v>
      </c>
      <c r="S47" s="16">
        <v>14304666.49</v>
      </c>
      <c r="T47" s="16">
        <v>63779825.079999998</v>
      </c>
      <c r="U47" s="16">
        <v>8162960.0300000003</v>
      </c>
      <c r="V47" s="16">
        <v>0</v>
      </c>
      <c r="W47" s="16">
        <v>6112883.9699999997</v>
      </c>
    </row>
    <row r="48" spans="1:23" hidden="1">
      <c r="A48" s="4" t="s">
        <v>67</v>
      </c>
      <c r="B48" s="4" t="s">
        <v>68</v>
      </c>
      <c r="C48" s="14">
        <v>149236680.05000001</v>
      </c>
      <c r="D48" s="15">
        <v>6.0499999999999998E-2</v>
      </c>
      <c r="E48" s="16">
        <v>149236680.05000001</v>
      </c>
      <c r="F48" s="16">
        <v>0</v>
      </c>
      <c r="G48" s="16">
        <v>0</v>
      </c>
      <c r="H48" s="16">
        <v>0</v>
      </c>
      <c r="I48" s="16">
        <v>121151713.94</v>
      </c>
      <c r="J48" s="16">
        <v>1936856.85</v>
      </c>
      <c r="K48" s="16">
        <v>26148109.260000002</v>
      </c>
      <c r="L48" s="16">
        <v>0</v>
      </c>
      <c r="M48" s="16">
        <v>19058833.010000002</v>
      </c>
      <c r="N48" s="16">
        <v>15955545.34</v>
      </c>
      <c r="O48" s="16">
        <v>40933953.390000001</v>
      </c>
      <c r="P48" s="16">
        <v>73288348.310000002</v>
      </c>
      <c r="Q48" s="16">
        <v>89805751.930000007</v>
      </c>
      <c r="R48" s="16">
        <v>55462243.920000002</v>
      </c>
      <c r="S48" s="16">
        <v>38305880.969999999</v>
      </c>
      <c r="T48" s="16">
        <v>23592241.440000001</v>
      </c>
      <c r="U48" s="16">
        <v>21421756.300000001</v>
      </c>
      <c r="V48" s="16">
        <v>4308251.21</v>
      </c>
      <c r="W48" s="16">
        <v>6094623.46</v>
      </c>
    </row>
    <row r="49" spans="1:23" hidden="1">
      <c r="A49" s="4" t="s">
        <v>69</v>
      </c>
      <c r="B49" s="4" t="s">
        <v>68</v>
      </c>
      <c r="C49" s="14">
        <v>111229468.06999999</v>
      </c>
      <c r="D49" s="15">
        <v>4.5100000000000001E-2</v>
      </c>
      <c r="E49" s="16">
        <v>111229468.06999999</v>
      </c>
      <c r="F49" s="16">
        <v>0</v>
      </c>
      <c r="G49" s="16">
        <v>0</v>
      </c>
      <c r="H49" s="16">
        <v>0</v>
      </c>
      <c r="I49" s="16">
        <v>111229468.06999999</v>
      </c>
      <c r="J49" s="16">
        <v>0</v>
      </c>
      <c r="K49" s="16">
        <v>0</v>
      </c>
      <c r="L49" s="16">
        <v>0</v>
      </c>
      <c r="M49" s="16">
        <v>5058424.4800000004</v>
      </c>
      <c r="N49" s="16">
        <v>6015474.9000000004</v>
      </c>
      <c r="O49" s="16">
        <v>86942491.799999997</v>
      </c>
      <c r="P49" s="16">
        <v>13213076.890000001</v>
      </c>
      <c r="Q49" s="16">
        <v>2433811.23</v>
      </c>
      <c r="R49" s="16">
        <v>2355888.62</v>
      </c>
      <c r="S49" s="16">
        <v>2355888.62</v>
      </c>
      <c r="T49" s="16">
        <v>-5.9999999999999995E-4</v>
      </c>
      <c r="U49" s="16">
        <v>0</v>
      </c>
      <c r="V49" s="16">
        <v>0</v>
      </c>
      <c r="W49" s="16">
        <v>1.5E-3</v>
      </c>
    </row>
    <row r="50" spans="1:23" hidden="1">
      <c r="A50" s="4" t="s">
        <v>27</v>
      </c>
      <c r="B50" s="4" t="s">
        <v>28</v>
      </c>
      <c r="C50" s="5">
        <v>90006699.209999993</v>
      </c>
      <c r="D50" s="15">
        <v>3.6499999999999998E-2</v>
      </c>
      <c r="E50" s="5">
        <v>50632741.140000001</v>
      </c>
      <c r="F50" s="5">
        <v>34077277.07</v>
      </c>
      <c r="G50" s="5">
        <v>5296681</v>
      </c>
      <c r="H50" s="5">
        <v>0</v>
      </c>
      <c r="I50" s="5">
        <v>86947310.849999994</v>
      </c>
      <c r="J50" s="5">
        <v>0</v>
      </c>
      <c r="K50" s="5">
        <v>3059388.36</v>
      </c>
      <c r="L50" s="5">
        <v>0</v>
      </c>
      <c r="M50" s="5">
        <v>14041510.77</v>
      </c>
      <c r="N50" s="5">
        <v>9125062.6899999995</v>
      </c>
      <c r="O50" s="5">
        <v>16530223.23</v>
      </c>
      <c r="P50" s="5">
        <v>50309902.520000003</v>
      </c>
      <c r="Q50" s="5">
        <v>21782600.309999999</v>
      </c>
      <c r="R50" s="5">
        <v>21226471.059999999</v>
      </c>
      <c r="S50" s="5">
        <v>17098904.16</v>
      </c>
      <c r="T50" s="5">
        <v>44625</v>
      </c>
      <c r="U50" s="5">
        <v>44625</v>
      </c>
      <c r="V50" s="5">
        <v>0</v>
      </c>
      <c r="W50" s="5">
        <v>0</v>
      </c>
    </row>
    <row r="51" spans="1:23" hidden="1">
      <c r="A51" s="19" t="s">
        <v>70</v>
      </c>
      <c r="B51" s="19" t="s">
        <v>71</v>
      </c>
      <c r="C51" s="5">
        <v>81010610.849999994</v>
      </c>
      <c r="D51" s="15">
        <v>3.2800000000000003E-2</v>
      </c>
      <c r="E51" s="20">
        <v>60310610.850000001</v>
      </c>
      <c r="F51" s="20">
        <v>20700000</v>
      </c>
      <c r="G51" s="20">
        <v>0</v>
      </c>
      <c r="H51" s="20">
        <v>0</v>
      </c>
      <c r="I51" s="20">
        <v>45376198.850000001</v>
      </c>
      <c r="J51" s="20">
        <v>44261</v>
      </c>
      <c r="K51" s="20">
        <v>35563789</v>
      </c>
      <c r="L51" s="20">
        <v>26362</v>
      </c>
      <c r="M51" s="20">
        <v>11569601</v>
      </c>
      <c r="N51" s="20">
        <v>7539550.1299999999</v>
      </c>
      <c r="O51" s="20">
        <v>22014298.809999999</v>
      </c>
      <c r="P51" s="20">
        <v>39887160.909999996</v>
      </c>
      <c r="Q51" s="20">
        <v>3061769.66</v>
      </c>
      <c r="R51" s="20">
        <v>0</v>
      </c>
      <c r="S51" s="20">
        <v>0</v>
      </c>
      <c r="T51" s="20">
        <v>0</v>
      </c>
      <c r="U51" s="20">
        <v>0</v>
      </c>
      <c r="V51" s="20">
        <v>1083912.45</v>
      </c>
      <c r="W51" s="20">
        <v>0</v>
      </c>
    </row>
    <row r="52" spans="1:23" hidden="1">
      <c r="A52" s="19" t="s">
        <v>72</v>
      </c>
      <c r="B52" s="19" t="s">
        <v>73</v>
      </c>
      <c r="C52" s="5">
        <v>78564343.469999999</v>
      </c>
      <c r="D52" s="15">
        <v>3.1899999999999998E-2</v>
      </c>
      <c r="E52" s="20">
        <v>12669530.470000001</v>
      </c>
      <c r="F52" s="20">
        <v>5872753</v>
      </c>
      <c r="G52" s="20">
        <v>60022060</v>
      </c>
      <c r="H52" s="20">
        <v>0</v>
      </c>
      <c r="I52" s="20">
        <v>78564343.469999999</v>
      </c>
      <c r="J52" s="20">
        <v>0</v>
      </c>
      <c r="K52" s="20">
        <v>0</v>
      </c>
      <c r="L52" s="20">
        <v>0</v>
      </c>
      <c r="M52" s="20">
        <v>49516652.229999997</v>
      </c>
      <c r="N52" s="20">
        <v>4215340</v>
      </c>
      <c r="O52" s="20">
        <v>19465920.68</v>
      </c>
      <c r="P52" s="20">
        <v>5366430.5599999996</v>
      </c>
      <c r="Q52" s="20">
        <v>3026802.75</v>
      </c>
      <c r="R52" s="20">
        <v>1976677.84</v>
      </c>
      <c r="S52" s="20">
        <v>2621950.6</v>
      </c>
      <c r="T52" s="20">
        <v>1050124.9099999999</v>
      </c>
      <c r="U52" s="20">
        <v>404852.15</v>
      </c>
      <c r="V52" s="20">
        <v>0</v>
      </c>
      <c r="W52" s="20">
        <v>0</v>
      </c>
    </row>
    <row r="53" spans="1:23" hidden="1">
      <c r="A53" s="19" t="s">
        <v>74</v>
      </c>
      <c r="B53" s="19" t="s">
        <v>75</v>
      </c>
      <c r="C53" s="5">
        <v>77986830.909999996</v>
      </c>
      <c r="D53" s="15">
        <v>3.1600000000000003E-2</v>
      </c>
      <c r="E53" s="20">
        <v>77986830.909999996</v>
      </c>
      <c r="F53" s="20">
        <v>0</v>
      </c>
      <c r="G53" s="20">
        <v>0</v>
      </c>
      <c r="H53" s="20">
        <v>0</v>
      </c>
      <c r="I53" s="20">
        <v>77655873.079999998</v>
      </c>
      <c r="J53" s="20">
        <v>0</v>
      </c>
      <c r="K53" s="20">
        <v>330957.83</v>
      </c>
      <c r="L53" s="20">
        <v>0</v>
      </c>
      <c r="M53" s="20">
        <v>0</v>
      </c>
      <c r="N53" s="20">
        <v>25331.759999999998</v>
      </c>
      <c r="O53" s="20">
        <v>372150.95</v>
      </c>
      <c r="P53" s="20">
        <v>77589348.200000003</v>
      </c>
      <c r="Q53" s="20">
        <v>619830.71</v>
      </c>
      <c r="R53" s="20">
        <v>330957.83</v>
      </c>
      <c r="S53" s="20">
        <v>330957.83</v>
      </c>
      <c r="T53" s="20">
        <v>619830.71</v>
      </c>
      <c r="U53" s="20">
        <v>0</v>
      </c>
      <c r="V53" s="20">
        <v>0</v>
      </c>
      <c r="W53" s="20">
        <v>0</v>
      </c>
    </row>
    <row r="54" spans="1:23" hidden="1">
      <c r="A54" s="9" t="s">
        <v>55</v>
      </c>
      <c r="B54" s="9" t="s">
        <v>76</v>
      </c>
      <c r="C54" s="10">
        <v>1587657700.54</v>
      </c>
      <c r="D54" s="11">
        <v>0.64370000000000005</v>
      </c>
      <c r="E54" s="21">
        <f>SUM(E44:E53)</f>
        <v>1415812117.2</v>
      </c>
      <c r="F54" s="21">
        <f t="shared" ref="F54:W54" si="20">SUM(F44:F53)</f>
        <v>69135018.069999993</v>
      </c>
      <c r="G54" s="21">
        <f t="shared" si="20"/>
        <v>98591745.269999996</v>
      </c>
      <c r="H54" s="21">
        <f t="shared" si="20"/>
        <v>4118819.9996000002</v>
      </c>
      <c r="I54" s="21">
        <f t="shared" si="20"/>
        <v>1235103122.72</v>
      </c>
      <c r="J54" s="21">
        <f t="shared" si="20"/>
        <v>51491054.480000012</v>
      </c>
      <c r="K54" s="21">
        <f t="shared" si="20"/>
        <v>300409926.80000001</v>
      </c>
      <c r="L54" s="21">
        <f t="shared" si="20"/>
        <v>653596.54</v>
      </c>
      <c r="M54" s="21">
        <f t="shared" si="20"/>
        <v>240057382.51999998</v>
      </c>
      <c r="N54" s="21">
        <f t="shared" si="20"/>
        <v>196243439.99000001</v>
      </c>
      <c r="O54" s="21">
        <f t="shared" si="20"/>
        <v>353986441.68000007</v>
      </c>
      <c r="P54" s="21">
        <f t="shared" si="20"/>
        <v>797370436.3499999</v>
      </c>
      <c r="Q54" s="21">
        <f t="shared" si="20"/>
        <v>574562030.24999988</v>
      </c>
      <c r="R54" s="21">
        <f t="shared" si="20"/>
        <v>278849211.94999999</v>
      </c>
      <c r="S54" s="21">
        <f t="shared" si="20"/>
        <v>239251989.48000002</v>
      </c>
      <c r="T54" s="21">
        <f t="shared" si="20"/>
        <v>172718315.50939998</v>
      </c>
      <c r="U54" s="21">
        <f t="shared" si="20"/>
        <v>77098382.600000009</v>
      </c>
      <c r="V54" s="21">
        <f t="shared" si="20"/>
        <v>60433408.370000005</v>
      </c>
      <c r="W54" s="21">
        <f t="shared" si="20"/>
        <v>60276073.949200004</v>
      </c>
    </row>
    <row r="55" spans="1:23" hidden="1">
      <c r="A55" s="9" t="s">
        <v>55</v>
      </c>
      <c r="B55" s="9" t="s">
        <v>57</v>
      </c>
      <c r="C55" s="10">
        <v>2466338923.2399998</v>
      </c>
    </row>
    <row r="56" spans="1:23" hidden="1"/>
    <row r="57" spans="1:23" s="24" customFormat="1" ht="36">
      <c r="A57" s="23" t="s">
        <v>2</v>
      </c>
      <c r="B57" s="23" t="s">
        <v>3</v>
      </c>
      <c r="C57" s="23" t="s">
        <v>4</v>
      </c>
      <c r="D57" s="23" t="s">
        <v>58</v>
      </c>
      <c r="E57" s="23" t="s">
        <v>6</v>
      </c>
      <c r="F57" s="23" t="s">
        <v>7</v>
      </c>
      <c r="G57" s="23" t="s">
        <v>8</v>
      </c>
      <c r="H57" s="23" t="s">
        <v>9</v>
      </c>
      <c r="I57" s="23" t="s">
        <v>10</v>
      </c>
      <c r="J57" s="23" t="s">
        <v>11</v>
      </c>
      <c r="K57" s="23" t="s">
        <v>12</v>
      </c>
      <c r="L57" s="23" t="s">
        <v>13</v>
      </c>
      <c r="M57" s="23" t="s">
        <v>14</v>
      </c>
      <c r="N57" s="23" t="s">
        <v>15</v>
      </c>
      <c r="O57" s="23" t="s">
        <v>16</v>
      </c>
      <c r="P57" s="23" t="s">
        <v>17</v>
      </c>
      <c r="Q57" s="23" t="s">
        <v>18</v>
      </c>
      <c r="R57" s="23" t="s">
        <v>19</v>
      </c>
      <c r="S57" s="23" t="s">
        <v>20</v>
      </c>
      <c r="T57" s="23" t="s">
        <v>21</v>
      </c>
      <c r="U57" s="23" t="s">
        <v>22</v>
      </c>
      <c r="V57" s="23" t="s">
        <v>23</v>
      </c>
      <c r="W57" s="23" t="s">
        <v>24</v>
      </c>
    </row>
    <row r="58" spans="1:23">
      <c r="A58" s="4" t="s">
        <v>59</v>
      </c>
      <c r="B58" s="4" t="s">
        <v>60</v>
      </c>
      <c r="C58" s="14">
        <v>497831720.55000001</v>
      </c>
      <c r="D58" s="15">
        <v>0.2019</v>
      </c>
      <c r="E58" s="6">
        <f>SUM(E44/C58)</f>
        <v>0.99942754149999691</v>
      </c>
      <c r="F58" s="6">
        <f>SUM(F44/C58)</f>
        <v>5.7245850000306898E-4</v>
      </c>
      <c r="G58" s="6">
        <f>SUM(G44/C58)</f>
        <v>0</v>
      </c>
      <c r="H58" s="6">
        <f>SUM(H44/C58)</f>
        <v>0</v>
      </c>
      <c r="I58" s="6">
        <f>SUM(I44/C58)</f>
        <v>0.74389939229034119</v>
      </c>
      <c r="J58" s="6">
        <f>SUM(J44/C58)</f>
        <v>6.2636330476390736E-2</v>
      </c>
      <c r="K58" s="6">
        <f>SUM(K44/C58)</f>
        <v>0.19346427723326798</v>
      </c>
      <c r="L58" s="6">
        <f>SUM(L44/C58)</f>
        <v>0</v>
      </c>
      <c r="M58" s="6">
        <f>SUM(M44/C58)</f>
        <v>0.13360590369074263</v>
      </c>
      <c r="N58" s="6">
        <f>SUM(N44/C58)</f>
        <v>0.10023673289614772</v>
      </c>
      <c r="O58" s="6">
        <f>SUM(O44/C58)</f>
        <v>0.15120161850441974</v>
      </c>
      <c r="P58" s="6">
        <f>SUM(P44/C58)</f>
        <v>0.61495574490868987</v>
      </c>
      <c r="Q58" s="6">
        <f>SUM(Q44/C58)</f>
        <v>0.59377725252907243</v>
      </c>
      <c r="R58" s="6">
        <f>SUM(R44/C58)</f>
        <v>0.31510016112813166</v>
      </c>
      <c r="S58" s="6">
        <f>SUM(S44/C58)</f>
        <v>0.29138074327554014</v>
      </c>
      <c r="T58" s="6">
        <f>SUM(T44/C58)</f>
        <v>0.10597215340500062</v>
      </c>
      <c r="U58" s="6">
        <f>SUM(U44/C58)</f>
        <v>8.082741516660473E-2</v>
      </c>
      <c r="V58" s="6">
        <f>SUM(V44/C58)</f>
        <v>0.10404643173957349</v>
      </c>
      <c r="W58" s="6">
        <f>SUM(W44/C58)</f>
        <v>9.65558531443E-2</v>
      </c>
    </row>
    <row r="59" spans="1:23">
      <c r="A59" s="4" t="s">
        <v>61</v>
      </c>
      <c r="B59" s="4" t="s">
        <v>62</v>
      </c>
      <c r="C59" s="14">
        <v>172014550.66999999</v>
      </c>
      <c r="D59" s="15">
        <v>6.9699999999999998E-2</v>
      </c>
      <c r="E59" s="6">
        <f t="shared" ref="E59:E68" si="21">SUM(E45/C59)</f>
        <v>0.97605539773259231</v>
      </c>
      <c r="F59" s="6">
        <f t="shared" ref="F59:F68" si="22">SUM(F45/C59)</f>
        <v>0</v>
      </c>
      <c r="G59" s="6">
        <f t="shared" ref="G59:G68" si="23">SUM(G45/C59)</f>
        <v>0</v>
      </c>
      <c r="H59" s="6">
        <f t="shared" ref="H59:H68" si="24">SUM(H45/C59)</f>
        <v>2.3944602267407709E-2</v>
      </c>
      <c r="I59" s="6">
        <f t="shared" ref="I59:I68" si="25">SUM(I45/C59)</f>
        <v>0.26888065271135475</v>
      </c>
      <c r="J59" s="6">
        <f t="shared" ref="J59:J68" si="26">SUM(J45/C59)</f>
        <v>2.3924674883435547E-2</v>
      </c>
      <c r="K59" s="6">
        <f t="shared" ref="K59:K68" si="27">SUM(K45/C59)</f>
        <v>0.70517304598671493</v>
      </c>
      <c r="L59" s="6">
        <f t="shared" ref="L59:L68" si="28">SUM(L45/C59)</f>
        <v>2.0216264184948905E-3</v>
      </c>
      <c r="M59" s="6">
        <f t="shared" ref="M59:M68" si="29">SUM(M45/C59)</f>
        <v>6.5214850117656042E-2</v>
      </c>
      <c r="N59" s="6">
        <f t="shared" ref="N59:N68" si="30">SUM(N45/C59)</f>
        <v>0.24355522929204534</v>
      </c>
      <c r="O59" s="6">
        <f t="shared" ref="O59:O68" si="31">SUM(O45/C59)</f>
        <v>0.20809106386976561</v>
      </c>
      <c r="P59" s="6">
        <f t="shared" ref="P59:P68" si="32">SUM(P45/C59)</f>
        <v>0.48313885672053303</v>
      </c>
      <c r="Q59" s="6">
        <f t="shared" ref="Q59:Q68" si="33">SUM(Q45/C59)</f>
        <v>5.4908347771810043E-2</v>
      </c>
      <c r="R59" s="6">
        <f t="shared" ref="R59:R68" si="34">SUM(R45/C59)</f>
        <v>0</v>
      </c>
      <c r="S59" s="6">
        <f t="shared" ref="S59:S68" si="35">SUM(S45/C59)</f>
        <v>0</v>
      </c>
      <c r="T59" s="6">
        <f t="shared" ref="T59:T68" si="36">SUM(T45/C59)</f>
        <v>1.6159872459468607E-3</v>
      </c>
      <c r="U59" s="6">
        <f t="shared" ref="U59:U68" si="37">SUM(U45/C59)</f>
        <v>1.6159872459468607E-3</v>
      </c>
      <c r="V59" s="6">
        <f t="shared" ref="V59:V68" si="38">SUM(V45/C59)</f>
        <v>0</v>
      </c>
      <c r="W59" s="6">
        <f t="shared" ref="W59:W68" si="39">SUM(W45/C59)</f>
        <v>0</v>
      </c>
    </row>
    <row r="60" spans="1:23">
      <c r="A60" s="4" t="s">
        <v>63</v>
      </c>
      <c r="B60" s="4" t="s">
        <v>64</v>
      </c>
      <c r="C60" s="14">
        <v>166546990.97999999</v>
      </c>
      <c r="D60" s="15">
        <v>6.7500000000000004E-2</v>
      </c>
      <c r="E60" s="6">
        <f t="shared" si="21"/>
        <v>0.88713722199726053</v>
      </c>
      <c r="F60" s="6">
        <f t="shared" si="22"/>
        <v>0</v>
      </c>
      <c r="G60" s="6">
        <f t="shared" si="23"/>
        <v>0.11286277800273953</v>
      </c>
      <c r="H60" s="6">
        <f t="shared" si="24"/>
        <v>-6.0043114205532922E-13</v>
      </c>
      <c r="I60" s="6">
        <f t="shared" si="25"/>
        <v>0.8910300530006009</v>
      </c>
      <c r="J60" s="6">
        <f t="shared" si="26"/>
        <v>2.798767802751689E-2</v>
      </c>
      <c r="K60" s="6">
        <f t="shared" si="27"/>
        <v>7.930415171287053E-2</v>
      </c>
      <c r="L60" s="6">
        <f t="shared" si="28"/>
        <v>1.6781172590116765E-3</v>
      </c>
      <c r="M60" s="6">
        <f t="shared" si="29"/>
        <v>0.11816380544733633</v>
      </c>
      <c r="N60" s="6">
        <f t="shared" si="30"/>
        <v>0.18085848223830819</v>
      </c>
      <c r="O60" s="6">
        <f t="shared" si="31"/>
        <v>0.29170160880201096</v>
      </c>
      <c r="P60" s="6">
        <f t="shared" si="32"/>
        <v>0.40927610351234461</v>
      </c>
      <c r="Q60" s="6">
        <f t="shared" si="33"/>
        <v>0.57567145263833341</v>
      </c>
      <c r="R60" s="6">
        <f t="shared" si="34"/>
        <v>0.16263900062447109</v>
      </c>
      <c r="S60" s="6">
        <f t="shared" si="35"/>
        <v>0.11513365649639791</v>
      </c>
      <c r="T60" s="6">
        <f t="shared" si="36"/>
        <v>0.18371629178022392</v>
      </c>
      <c r="U60" s="6">
        <f t="shared" si="37"/>
        <v>3.931481800704701E-2</v>
      </c>
      <c r="V60" s="6">
        <f t="shared" si="38"/>
        <v>1.9475768135549899E-2</v>
      </c>
      <c r="W60" s="6">
        <f t="shared" si="39"/>
        <v>1.0627631214379326E-10</v>
      </c>
    </row>
    <row r="61" spans="1:23">
      <c r="A61" s="4" t="s">
        <v>65</v>
      </c>
      <c r="B61" s="4" t="s">
        <v>66</v>
      </c>
      <c r="C61" s="14">
        <v>163229805.78</v>
      </c>
      <c r="D61" s="15">
        <v>6.6199999999999995E-2</v>
      </c>
      <c r="E61" s="6">
        <f t="shared" si="21"/>
        <v>0.86107899784820785</v>
      </c>
      <c r="F61" s="6">
        <f t="shared" si="22"/>
        <v>5.0235923278937812E-2</v>
      </c>
      <c r="G61" s="6">
        <f t="shared" si="23"/>
        <v>8.8685078872854359E-2</v>
      </c>
      <c r="H61" s="6">
        <f t="shared" si="24"/>
        <v>-1.8378996321562612E-12</v>
      </c>
      <c r="I61" s="6">
        <f t="shared" si="25"/>
        <v>0.91399815436330045</v>
      </c>
      <c r="J61" s="6">
        <f t="shared" si="26"/>
        <v>5.8512161148268932E-2</v>
      </c>
      <c r="K61" s="6">
        <f t="shared" si="27"/>
        <v>2.7489684488430567E-2</v>
      </c>
      <c r="L61" s="6">
        <f t="shared" si="28"/>
        <v>0</v>
      </c>
      <c r="M61" s="6">
        <f t="shared" si="29"/>
        <v>0.26589123556574018</v>
      </c>
      <c r="N61" s="6">
        <f t="shared" si="30"/>
        <v>0.19267088188775763</v>
      </c>
      <c r="O61" s="6">
        <f t="shared" si="31"/>
        <v>4.9486825224108286E-2</v>
      </c>
      <c r="P61" s="6">
        <f t="shared" si="32"/>
        <v>0.49195105732239391</v>
      </c>
      <c r="Q61" s="6">
        <f t="shared" si="33"/>
        <v>0.324137673001402</v>
      </c>
      <c r="R61" s="6">
        <f t="shared" si="34"/>
        <v>8.2969412879491333E-2</v>
      </c>
      <c r="S61" s="6">
        <f t="shared" si="35"/>
        <v>8.7635137600296661E-2</v>
      </c>
      <c r="T61" s="6">
        <f t="shared" si="36"/>
        <v>0.390736390178409</v>
      </c>
      <c r="U61" s="6">
        <f t="shared" si="37"/>
        <v>5.0009004121477553E-2</v>
      </c>
      <c r="V61" s="6">
        <f t="shared" si="38"/>
        <v>0</v>
      </c>
      <c r="W61" s="6">
        <f t="shared" si="39"/>
        <v>3.7449557332923024E-2</v>
      </c>
    </row>
    <row r="62" spans="1:23">
      <c r="A62" s="4" t="s">
        <v>67</v>
      </c>
      <c r="B62" s="4" t="s">
        <v>68</v>
      </c>
      <c r="C62" s="14">
        <v>149236680.05000001</v>
      </c>
      <c r="D62" s="6">
        <v>6.0499999999999998E-2</v>
      </c>
      <c r="E62" s="6">
        <f t="shared" si="21"/>
        <v>1</v>
      </c>
      <c r="F62" s="6">
        <f t="shared" si="22"/>
        <v>0</v>
      </c>
      <c r="G62" s="6">
        <f t="shared" si="23"/>
        <v>0</v>
      </c>
      <c r="H62" s="6">
        <f t="shared" si="24"/>
        <v>0</v>
      </c>
      <c r="I62" s="6">
        <f t="shared" si="25"/>
        <v>0.81180922745942574</v>
      </c>
      <c r="J62" s="6">
        <f t="shared" si="26"/>
        <v>1.2978423597677721E-2</v>
      </c>
      <c r="K62" s="6">
        <f t="shared" si="27"/>
        <v>0.1752123489428965</v>
      </c>
      <c r="L62" s="6">
        <f t="shared" si="28"/>
        <v>0</v>
      </c>
      <c r="M62" s="6">
        <f t="shared" si="29"/>
        <v>0.1277087710850614</v>
      </c>
      <c r="N62" s="6">
        <f t="shared" si="30"/>
        <v>0.10691436806724915</v>
      </c>
      <c r="O62" s="6">
        <f t="shared" si="31"/>
        <v>0.27428882347346212</v>
      </c>
      <c r="P62" s="6">
        <f t="shared" si="32"/>
        <v>0.49108803737422729</v>
      </c>
      <c r="Q62" s="6">
        <f t="shared" si="33"/>
        <v>0.60176728603123331</v>
      </c>
      <c r="R62" s="6">
        <f t="shared" si="34"/>
        <v>0.371639491721593</v>
      </c>
      <c r="S62" s="6">
        <f t="shared" si="35"/>
        <v>0.25667872641743344</v>
      </c>
      <c r="T62" s="6">
        <f t="shared" si="36"/>
        <v>0.15808607798093402</v>
      </c>
      <c r="U62" s="6">
        <f t="shared" si="37"/>
        <v>0.14354216599312508</v>
      </c>
      <c r="V62" s="6">
        <f t="shared" si="38"/>
        <v>2.886858115951501E-2</v>
      </c>
      <c r="W62" s="6">
        <f t="shared" si="39"/>
        <v>4.0838642738220035E-2</v>
      </c>
    </row>
    <row r="63" spans="1:23">
      <c r="A63" s="4" t="s">
        <v>69</v>
      </c>
      <c r="B63" s="4" t="s">
        <v>68</v>
      </c>
      <c r="C63" s="14">
        <v>111229468.06999999</v>
      </c>
      <c r="D63" s="15">
        <v>4.5100000000000001E-2</v>
      </c>
      <c r="E63" s="6">
        <f t="shared" si="21"/>
        <v>1</v>
      </c>
      <c r="F63" s="6">
        <f t="shared" si="22"/>
        <v>0</v>
      </c>
      <c r="G63" s="6">
        <f t="shared" si="23"/>
        <v>0</v>
      </c>
      <c r="H63" s="6">
        <f t="shared" si="24"/>
        <v>0</v>
      </c>
      <c r="I63" s="6">
        <f t="shared" si="25"/>
        <v>1</v>
      </c>
      <c r="J63" s="6">
        <f t="shared" si="26"/>
        <v>0</v>
      </c>
      <c r="K63" s="6">
        <f t="shared" si="27"/>
        <v>0</v>
      </c>
      <c r="L63" s="6">
        <f t="shared" si="28"/>
        <v>0</v>
      </c>
      <c r="M63" s="6">
        <f t="shared" si="29"/>
        <v>4.5477377243381086E-2</v>
      </c>
      <c r="N63" s="6">
        <f t="shared" si="30"/>
        <v>5.4081665626722987E-2</v>
      </c>
      <c r="O63" s="6">
        <f t="shared" si="31"/>
        <v>0.78164980295765252</v>
      </c>
      <c r="P63" s="6">
        <f t="shared" si="32"/>
        <v>0.11879115417224347</v>
      </c>
      <c r="Q63" s="6">
        <f t="shared" si="33"/>
        <v>2.1880993159729314E-2</v>
      </c>
      <c r="R63" s="6">
        <f t="shared" si="34"/>
        <v>2.1180435912157465E-2</v>
      </c>
      <c r="S63" s="6">
        <f t="shared" si="35"/>
        <v>2.1180435912157465E-2</v>
      </c>
      <c r="T63" s="6">
        <f t="shared" si="36"/>
        <v>-5.394253972539024E-12</v>
      </c>
      <c r="U63" s="6">
        <f t="shared" si="37"/>
        <v>0</v>
      </c>
      <c r="V63" s="6">
        <f t="shared" si="38"/>
        <v>0</v>
      </c>
      <c r="W63" s="6">
        <f t="shared" si="39"/>
        <v>1.3485634931347561E-11</v>
      </c>
    </row>
    <row r="64" spans="1:23">
      <c r="A64" s="4" t="s">
        <v>27</v>
      </c>
      <c r="B64" s="4" t="s">
        <v>28</v>
      </c>
      <c r="C64" s="5">
        <v>90006699.209999993</v>
      </c>
      <c r="D64" s="15">
        <v>3.6499999999999998E-2</v>
      </c>
      <c r="E64" s="6">
        <f t="shared" si="21"/>
        <v>0.56254413931862712</v>
      </c>
      <c r="F64" s="6">
        <f t="shared" si="22"/>
        <v>0.3786082299328884</v>
      </c>
      <c r="G64" s="6">
        <f t="shared" si="23"/>
        <v>5.8847630748484599E-2</v>
      </c>
      <c r="H64" s="6">
        <f t="shared" si="24"/>
        <v>0</v>
      </c>
      <c r="I64" s="6">
        <f t="shared" si="25"/>
        <v>0.96600932611847079</v>
      </c>
      <c r="J64" s="6">
        <f t="shared" si="26"/>
        <v>0</v>
      </c>
      <c r="K64" s="6">
        <f t="shared" si="27"/>
        <v>3.3990673881529182E-2</v>
      </c>
      <c r="L64" s="6">
        <f t="shared" si="28"/>
        <v>0</v>
      </c>
      <c r="M64" s="6">
        <f t="shared" si="29"/>
        <v>0.15600517398420438</v>
      </c>
      <c r="N64" s="6">
        <f t="shared" si="30"/>
        <v>0.1013820390047831</v>
      </c>
      <c r="O64" s="6">
        <f t="shared" si="31"/>
        <v>0.18365547648217109</v>
      </c>
      <c r="P64" s="6">
        <f t="shared" si="32"/>
        <v>0.55895731052884157</v>
      </c>
      <c r="Q64" s="6">
        <f t="shared" si="33"/>
        <v>0.24201087809228194</v>
      </c>
      <c r="R64" s="6">
        <f t="shared" si="34"/>
        <v>0.23583212412306392</v>
      </c>
      <c r="S64" s="6">
        <f t="shared" si="35"/>
        <v>0.18997368318224322</v>
      </c>
      <c r="T64" s="6">
        <f t="shared" si="36"/>
        <v>4.9579642839565473E-4</v>
      </c>
      <c r="U64" s="6">
        <f t="shared" si="37"/>
        <v>4.9579642839565473E-4</v>
      </c>
      <c r="V64" s="6">
        <f t="shared" si="38"/>
        <v>0</v>
      </c>
      <c r="W64" s="6">
        <f t="shared" si="39"/>
        <v>0</v>
      </c>
    </row>
    <row r="65" spans="1:23">
      <c r="A65" s="4" t="s">
        <v>70</v>
      </c>
      <c r="B65" s="4" t="s">
        <v>71</v>
      </c>
      <c r="C65" s="5">
        <v>81010610.849999994</v>
      </c>
      <c r="D65" s="15">
        <v>3.2800000000000003E-2</v>
      </c>
      <c r="E65" s="6">
        <f t="shared" si="21"/>
        <v>0.74447791736408075</v>
      </c>
      <c r="F65" s="6">
        <f t="shared" si="22"/>
        <v>0.2555220826359193</v>
      </c>
      <c r="G65" s="6">
        <f t="shared" si="23"/>
        <v>0</v>
      </c>
      <c r="H65" s="6">
        <f t="shared" si="24"/>
        <v>0</v>
      </c>
      <c r="I65" s="6">
        <f t="shared" si="25"/>
        <v>0.5601266102537974</v>
      </c>
      <c r="J65" s="6">
        <f t="shared" si="26"/>
        <v>5.4636052654823304E-4</v>
      </c>
      <c r="K65" s="6">
        <f t="shared" si="27"/>
        <v>0.43900161505818347</v>
      </c>
      <c r="L65" s="6">
        <f t="shared" si="28"/>
        <v>3.2541416147092295E-4</v>
      </c>
      <c r="M65" s="6">
        <f t="shared" si="29"/>
        <v>0.14281587163220361</v>
      </c>
      <c r="N65" s="6">
        <f t="shared" si="30"/>
        <v>9.3068673978527347E-2</v>
      </c>
      <c r="O65" s="6">
        <f t="shared" si="31"/>
        <v>0.27174586858457195</v>
      </c>
      <c r="P65" s="6">
        <f t="shared" si="32"/>
        <v>0.49236958580469709</v>
      </c>
      <c r="Q65" s="6">
        <f t="shared" si="33"/>
        <v>3.7794674399742545E-2</v>
      </c>
      <c r="R65" s="6">
        <f t="shared" si="34"/>
        <v>0</v>
      </c>
      <c r="S65" s="6">
        <f t="shared" si="35"/>
        <v>0</v>
      </c>
      <c r="T65" s="6">
        <f t="shared" si="36"/>
        <v>0</v>
      </c>
      <c r="U65" s="6">
        <f t="shared" si="37"/>
        <v>0</v>
      </c>
      <c r="V65" s="6">
        <f t="shared" si="38"/>
        <v>1.3379882445362402E-2</v>
      </c>
      <c r="W65" s="6">
        <f t="shared" si="39"/>
        <v>0</v>
      </c>
    </row>
    <row r="66" spans="1:23">
      <c r="A66" s="19" t="s">
        <v>72</v>
      </c>
      <c r="B66" s="19" t="s">
        <v>73</v>
      </c>
      <c r="C66" s="5">
        <v>78564343.469999999</v>
      </c>
      <c r="D66" s="15">
        <v>3.1899999999999998E-2</v>
      </c>
      <c r="E66" s="6">
        <f t="shared" si="21"/>
        <v>0.16126311136091775</v>
      </c>
      <c r="F66" s="6">
        <f t="shared" si="22"/>
        <v>7.4750869677190468E-2</v>
      </c>
      <c r="G66" s="6">
        <f t="shared" si="23"/>
        <v>0.76398601896189178</v>
      </c>
      <c r="H66" s="6">
        <f t="shared" si="24"/>
        <v>0</v>
      </c>
      <c r="I66" s="6">
        <f t="shared" si="25"/>
        <v>1</v>
      </c>
      <c r="J66" s="6">
        <f t="shared" si="26"/>
        <v>0</v>
      </c>
      <c r="K66" s="6">
        <f t="shared" si="27"/>
        <v>0</v>
      </c>
      <c r="L66" s="6">
        <f t="shared" si="28"/>
        <v>0</v>
      </c>
      <c r="M66" s="6">
        <f t="shared" si="29"/>
        <v>0.63026877134037351</v>
      </c>
      <c r="N66" s="6">
        <f t="shared" si="30"/>
        <v>5.3654620070867631E-2</v>
      </c>
      <c r="O66" s="6">
        <f t="shared" si="31"/>
        <v>0.24777042383652215</v>
      </c>
      <c r="P66" s="6">
        <f t="shared" si="32"/>
        <v>6.8306184752236682E-2</v>
      </c>
      <c r="Q66" s="6">
        <f t="shared" si="33"/>
        <v>3.8526418172841886E-2</v>
      </c>
      <c r="R66" s="6">
        <f t="shared" si="34"/>
        <v>2.5159986740738178E-2</v>
      </c>
      <c r="S66" s="6">
        <f t="shared" si="35"/>
        <v>3.3373289767274626E-2</v>
      </c>
      <c r="T66" s="6">
        <f t="shared" si="36"/>
        <v>1.336643143210371E-2</v>
      </c>
      <c r="U66" s="6">
        <f t="shared" si="37"/>
        <v>5.1531284055672645E-3</v>
      </c>
      <c r="V66" s="6">
        <f t="shared" si="38"/>
        <v>0</v>
      </c>
      <c r="W66" s="6">
        <f t="shared" si="39"/>
        <v>0</v>
      </c>
    </row>
    <row r="67" spans="1:23">
      <c r="A67" s="19" t="s">
        <v>74</v>
      </c>
      <c r="B67" s="19" t="s">
        <v>75</v>
      </c>
      <c r="C67" s="5">
        <v>77986830.909999996</v>
      </c>
      <c r="D67" s="15">
        <v>3.1600000000000003E-2</v>
      </c>
      <c r="E67" s="6">
        <f t="shared" si="21"/>
        <v>1</v>
      </c>
      <c r="F67" s="6">
        <f t="shared" si="22"/>
        <v>0</v>
      </c>
      <c r="G67" s="6">
        <f t="shared" si="23"/>
        <v>0</v>
      </c>
      <c r="H67" s="6">
        <f t="shared" si="24"/>
        <v>0</v>
      </c>
      <c r="I67" s="6">
        <f t="shared" si="25"/>
        <v>0.99575623440344774</v>
      </c>
      <c r="J67" s="6">
        <f t="shared" si="26"/>
        <v>0</v>
      </c>
      <c r="K67" s="6">
        <f t="shared" si="27"/>
        <v>4.2437655965523067E-3</v>
      </c>
      <c r="L67" s="6">
        <f t="shared" si="28"/>
        <v>0</v>
      </c>
      <c r="M67" s="6">
        <f t="shared" si="29"/>
        <v>0</v>
      </c>
      <c r="N67" s="6">
        <f t="shared" si="30"/>
        <v>3.2482099483224146E-4</v>
      </c>
      <c r="O67" s="6">
        <f t="shared" si="31"/>
        <v>4.7719716990356677E-3</v>
      </c>
      <c r="P67" s="6">
        <f t="shared" si="32"/>
        <v>0.99490320730613213</v>
      </c>
      <c r="Q67" s="6">
        <f t="shared" si="33"/>
        <v>7.9478894419406539E-3</v>
      </c>
      <c r="R67" s="6">
        <f t="shared" si="34"/>
        <v>4.2437655965523067E-3</v>
      </c>
      <c r="S67" s="6">
        <f t="shared" si="35"/>
        <v>4.2437655965523067E-3</v>
      </c>
      <c r="T67" s="6">
        <f t="shared" si="36"/>
        <v>7.9478894419406539E-3</v>
      </c>
      <c r="U67" s="6">
        <f t="shared" si="37"/>
        <v>0</v>
      </c>
      <c r="V67" s="6">
        <f t="shared" si="38"/>
        <v>0</v>
      </c>
      <c r="W67" s="6">
        <f t="shared" si="39"/>
        <v>0</v>
      </c>
    </row>
    <row r="68" spans="1:23">
      <c r="A68" s="9" t="s">
        <v>55</v>
      </c>
      <c r="B68" s="9" t="s">
        <v>76</v>
      </c>
      <c r="C68" s="10">
        <v>1587657700.54</v>
      </c>
      <c r="D68" s="11">
        <v>0.64370000000000005</v>
      </c>
      <c r="E68" s="22">
        <f t="shared" si="21"/>
        <v>0.89176156593354405</v>
      </c>
      <c r="F68" s="22">
        <f t="shared" si="22"/>
        <v>4.3545291939493969E-2</v>
      </c>
      <c r="G68" s="22">
        <f t="shared" si="23"/>
        <v>6.2098867555938922E-2</v>
      </c>
      <c r="H68" s="22">
        <f t="shared" si="24"/>
        <v>2.5942745707712008E-3</v>
      </c>
      <c r="I68" s="22">
        <f t="shared" si="25"/>
        <v>0.77794043533433699</v>
      </c>
      <c r="J68" s="22">
        <f t="shared" si="26"/>
        <v>3.2432088139960326E-2</v>
      </c>
      <c r="K68" s="22">
        <f t="shared" si="27"/>
        <v>0.18921580306499536</v>
      </c>
      <c r="L68" s="22">
        <f t="shared" si="28"/>
        <v>4.1167346070736558E-4</v>
      </c>
      <c r="M68" s="22">
        <f t="shared" si="29"/>
        <v>0.15120222856498022</v>
      </c>
      <c r="N68" s="22">
        <f t="shared" si="30"/>
        <v>0.1236056361035839</v>
      </c>
      <c r="O68" s="22">
        <f t="shared" si="31"/>
        <v>0.22296143656129461</v>
      </c>
      <c r="P68" s="22">
        <f t="shared" si="32"/>
        <v>0.50223069877014126</v>
      </c>
      <c r="Q68" s="22">
        <f t="shared" si="33"/>
        <v>0.36189288790309004</v>
      </c>
      <c r="R68" s="22">
        <f t="shared" si="34"/>
        <v>0.17563559944637738</v>
      </c>
      <c r="S68" s="22">
        <f t="shared" si="35"/>
        <v>0.15069494475958184</v>
      </c>
      <c r="T68" s="22">
        <f t="shared" si="36"/>
        <v>0.1087881320077082</v>
      </c>
      <c r="U68" s="22">
        <f t="shared" si="37"/>
        <v>4.8561086293208558E-2</v>
      </c>
      <c r="V68" s="22">
        <f t="shared" si="38"/>
        <v>3.806450744983958E-2</v>
      </c>
      <c r="W68" s="22">
        <f t="shared" si="39"/>
        <v>3.796540899760615E-2</v>
      </c>
    </row>
    <row r="69" spans="1:23" hidden="1">
      <c r="A69" s="9" t="s">
        <v>55</v>
      </c>
      <c r="B69" s="9" t="s">
        <v>57</v>
      </c>
      <c r="C69" s="10">
        <v>2466338923.2399998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69"/>
  <sheetViews>
    <sheetView workbookViewId="0">
      <selection activeCell="C1" sqref="C1"/>
    </sheetView>
  </sheetViews>
  <sheetFormatPr defaultRowHeight="14.25"/>
  <cols>
    <col min="1" max="1" width="5.5" customWidth="1"/>
    <col min="2" max="2" width="47.75" customWidth="1"/>
    <col min="3" max="3" width="17.75" customWidth="1"/>
    <col min="4" max="4" width="9" customWidth="1"/>
    <col min="5" max="16" width="9" hidden="1" customWidth="1"/>
  </cols>
  <sheetData>
    <row r="1" spans="1:23" ht="15.75">
      <c r="A1" s="1" t="s">
        <v>80</v>
      </c>
    </row>
    <row r="2" spans="1:23" ht="15.75">
      <c r="A2" s="2" t="s">
        <v>0</v>
      </c>
    </row>
    <row r="3" spans="1:23" ht="15.75">
      <c r="A3" s="2" t="s">
        <v>1</v>
      </c>
    </row>
    <row r="4" spans="1:23" ht="2.2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</row>
    <row r="5" spans="1:23" hidden="1">
      <c r="A5" s="4" t="s">
        <v>25</v>
      </c>
      <c r="B5" s="4" t="s">
        <v>26</v>
      </c>
      <c r="C5" s="5">
        <v>103004.33</v>
      </c>
      <c r="D5" s="6">
        <f>SUM(C5/2466338923.24)</f>
        <v>4.1764061309418271E-5</v>
      </c>
      <c r="E5" s="5">
        <v>103004.33</v>
      </c>
      <c r="F5" s="5">
        <v>0</v>
      </c>
      <c r="G5" s="5">
        <v>0</v>
      </c>
      <c r="H5" s="5">
        <v>0</v>
      </c>
      <c r="I5" s="5">
        <v>103004.33</v>
      </c>
      <c r="J5" s="5">
        <v>0</v>
      </c>
      <c r="K5" s="5">
        <v>0</v>
      </c>
      <c r="L5" s="5">
        <v>0</v>
      </c>
      <c r="M5" s="5">
        <v>25045.21</v>
      </c>
      <c r="N5" s="5">
        <v>77959.12</v>
      </c>
      <c r="O5" s="5">
        <v>0</v>
      </c>
      <c r="P5" s="5">
        <v>0</v>
      </c>
      <c r="Q5" s="5">
        <v>25045.21</v>
      </c>
      <c r="R5" s="5">
        <v>25045.21</v>
      </c>
      <c r="S5" s="5">
        <v>25045.21</v>
      </c>
      <c r="T5" s="5">
        <v>0</v>
      </c>
      <c r="U5" s="5">
        <v>0</v>
      </c>
      <c r="V5" s="5">
        <v>0</v>
      </c>
      <c r="W5" s="5">
        <v>0</v>
      </c>
    </row>
    <row r="6" spans="1:23" hidden="1">
      <c r="A6" s="4" t="s">
        <v>27</v>
      </c>
      <c r="B6" s="4" t="s">
        <v>28</v>
      </c>
      <c r="C6" s="5">
        <v>90006699.209999993</v>
      </c>
      <c r="D6" s="6">
        <f t="shared" ref="D6:D20" si="0">SUM(C6/2466338923.24)</f>
        <v>3.6494051308957678E-2</v>
      </c>
      <c r="E6" s="5">
        <v>50632741.140000001</v>
      </c>
      <c r="F6" s="5">
        <v>34077277.07</v>
      </c>
      <c r="G6" s="5">
        <v>5296681</v>
      </c>
      <c r="H6" s="5">
        <v>0</v>
      </c>
      <c r="I6" s="5">
        <v>86947310.849999994</v>
      </c>
      <c r="J6" s="5">
        <v>0</v>
      </c>
      <c r="K6" s="5">
        <v>3059388.36</v>
      </c>
      <c r="L6" s="5">
        <v>0</v>
      </c>
      <c r="M6" s="5">
        <v>14041510.77</v>
      </c>
      <c r="N6" s="5">
        <v>9125062.6899999995</v>
      </c>
      <c r="O6" s="5">
        <v>16530223.23</v>
      </c>
      <c r="P6" s="5">
        <v>50309902.520000003</v>
      </c>
      <c r="Q6" s="5">
        <v>21782600.309999999</v>
      </c>
      <c r="R6" s="5">
        <v>21226471.059999999</v>
      </c>
      <c r="S6" s="5">
        <v>17098904.16</v>
      </c>
      <c r="T6" s="5">
        <v>44625</v>
      </c>
      <c r="U6" s="5">
        <v>44625</v>
      </c>
      <c r="V6" s="5">
        <v>0</v>
      </c>
      <c r="W6" s="5">
        <v>0</v>
      </c>
    </row>
    <row r="7" spans="1:23" hidden="1">
      <c r="A7" s="4" t="s">
        <v>29</v>
      </c>
      <c r="B7" s="4" t="s">
        <v>30</v>
      </c>
      <c r="C7" s="5">
        <v>9226626.0500000007</v>
      </c>
      <c r="D7" s="6">
        <f t="shared" si="0"/>
        <v>3.7410211399003883E-3</v>
      </c>
      <c r="E7" s="5">
        <v>4159968.41</v>
      </c>
      <c r="F7" s="5">
        <v>3928562.41</v>
      </c>
      <c r="G7" s="5">
        <v>1138095.23</v>
      </c>
      <c r="H7" s="5">
        <v>0</v>
      </c>
      <c r="I7" s="5">
        <v>9226626.0500000007</v>
      </c>
      <c r="J7" s="5">
        <v>0</v>
      </c>
      <c r="K7" s="5">
        <v>0</v>
      </c>
      <c r="L7" s="5">
        <v>0</v>
      </c>
      <c r="M7" s="5">
        <v>846451.48</v>
      </c>
      <c r="N7" s="5">
        <v>0</v>
      </c>
      <c r="O7" s="5">
        <v>5851570.3499999996</v>
      </c>
      <c r="P7" s="5">
        <v>2528604.2200000002</v>
      </c>
      <c r="Q7" s="5">
        <v>5574214.9000000004</v>
      </c>
      <c r="R7" s="5">
        <v>3928562.41</v>
      </c>
      <c r="S7" s="5">
        <v>0</v>
      </c>
      <c r="T7" s="5">
        <v>147785.92000000001</v>
      </c>
      <c r="U7" s="5">
        <v>147785.92000000001</v>
      </c>
      <c r="V7" s="5">
        <v>0</v>
      </c>
      <c r="W7" s="5">
        <v>298228.24</v>
      </c>
    </row>
    <row r="8" spans="1:23" hidden="1">
      <c r="A8" s="4" t="s">
        <v>31</v>
      </c>
      <c r="B8" s="4" t="s">
        <v>32</v>
      </c>
      <c r="C8" s="5">
        <v>7463722.54</v>
      </c>
      <c r="D8" s="6">
        <f t="shared" si="0"/>
        <v>3.0262355549232453E-3</v>
      </c>
      <c r="E8" s="5">
        <v>531002.54</v>
      </c>
      <c r="F8" s="5">
        <v>0</v>
      </c>
      <c r="G8" s="5">
        <v>6932720</v>
      </c>
      <c r="H8" s="5">
        <v>0</v>
      </c>
      <c r="I8" s="5">
        <v>7463722.54</v>
      </c>
      <c r="J8" s="5">
        <v>0</v>
      </c>
      <c r="K8" s="5">
        <v>0</v>
      </c>
      <c r="L8" s="5">
        <v>0</v>
      </c>
      <c r="M8" s="5">
        <v>884921.98</v>
      </c>
      <c r="N8" s="5">
        <v>0</v>
      </c>
      <c r="O8" s="5">
        <v>233334.39999999999</v>
      </c>
      <c r="P8" s="5">
        <v>6345466.1600000001</v>
      </c>
      <c r="Q8" s="5">
        <v>7069398.1600000001</v>
      </c>
      <c r="R8" s="5">
        <v>82278.16</v>
      </c>
      <c r="S8" s="5">
        <v>0</v>
      </c>
      <c r="T8" s="5">
        <v>82278.16</v>
      </c>
      <c r="U8" s="5">
        <v>82278.16</v>
      </c>
      <c r="V8" s="5">
        <v>6263188</v>
      </c>
      <c r="W8" s="5">
        <v>0</v>
      </c>
    </row>
    <row r="9" spans="1:23" hidden="1">
      <c r="A9" s="4" t="s">
        <v>33</v>
      </c>
      <c r="B9" s="4" t="s">
        <v>34</v>
      </c>
      <c r="C9" s="5">
        <v>1730474.65</v>
      </c>
      <c r="D9" s="6">
        <f t="shared" si="0"/>
        <v>7.0163700280361147E-4</v>
      </c>
      <c r="E9" s="5">
        <v>1730474.65</v>
      </c>
      <c r="F9" s="5">
        <v>0</v>
      </c>
      <c r="G9" s="5">
        <v>0</v>
      </c>
      <c r="H9" s="5">
        <v>0</v>
      </c>
      <c r="I9" s="5">
        <v>959660.85</v>
      </c>
      <c r="J9" s="5">
        <v>770813.8</v>
      </c>
      <c r="K9" s="5">
        <v>0</v>
      </c>
      <c r="L9" s="5">
        <v>0</v>
      </c>
      <c r="M9" s="5">
        <v>0</v>
      </c>
      <c r="N9" s="5">
        <v>0</v>
      </c>
      <c r="O9" s="5">
        <v>959660.85</v>
      </c>
      <c r="P9" s="5">
        <v>770813.8</v>
      </c>
      <c r="Q9" s="5">
        <v>1730474.65</v>
      </c>
      <c r="R9" s="5">
        <v>1730474.65</v>
      </c>
      <c r="S9" s="5">
        <v>1730474.65</v>
      </c>
      <c r="T9" s="5">
        <v>770813.8</v>
      </c>
      <c r="U9" s="5">
        <v>770813.8</v>
      </c>
      <c r="V9" s="5">
        <v>770813.8</v>
      </c>
      <c r="W9" s="5">
        <v>959660.85</v>
      </c>
    </row>
    <row r="10" spans="1:23" hidden="1">
      <c r="A10" s="4" t="s">
        <v>35</v>
      </c>
      <c r="B10" s="4" t="s">
        <v>36</v>
      </c>
      <c r="C10" s="5">
        <v>524884.46</v>
      </c>
      <c r="D10" s="6">
        <f t="shared" si="0"/>
        <v>2.1281927437226088E-4</v>
      </c>
      <c r="E10" s="5">
        <v>524884.46</v>
      </c>
      <c r="F10" s="5">
        <v>0</v>
      </c>
      <c r="G10" s="5">
        <v>0</v>
      </c>
      <c r="H10" s="5">
        <v>0</v>
      </c>
      <c r="I10" s="5">
        <v>524884.46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524884.46</v>
      </c>
      <c r="P10" s="5">
        <v>0</v>
      </c>
      <c r="Q10" s="5">
        <v>524884.46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1:23" hidden="1">
      <c r="A11" s="4" t="s">
        <v>37</v>
      </c>
      <c r="B11" s="4" t="s">
        <v>38</v>
      </c>
      <c r="C11" s="5">
        <v>132835.20000000001</v>
      </c>
      <c r="D11" s="6">
        <f t="shared" si="0"/>
        <v>5.3859264332371645E-5</v>
      </c>
      <c r="E11" s="5">
        <v>132835.20000000001</v>
      </c>
      <c r="F11" s="5">
        <v>0</v>
      </c>
      <c r="G11" s="5">
        <v>0</v>
      </c>
      <c r="H11" s="5">
        <v>0</v>
      </c>
      <c r="I11" s="5">
        <v>0</v>
      </c>
      <c r="J11" s="5">
        <v>132835.20000000001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132835.20000000001</v>
      </c>
      <c r="Q11" s="5">
        <v>132835.20000000001</v>
      </c>
      <c r="R11" s="5">
        <v>132835.20000000001</v>
      </c>
      <c r="S11" s="5">
        <v>132835.20000000001</v>
      </c>
      <c r="T11" s="5">
        <v>0</v>
      </c>
      <c r="U11" s="5">
        <v>0</v>
      </c>
      <c r="V11" s="5">
        <v>0</v>
      </c>
      <c r="W11" s="5">
        <v>0</v>
      </c>
    </row>
    <row r="12" spans="1:23" hidden="1">
      <c r="A12" s="4" t="s">
        <v>39</v>
      </c>
      <c r="B12" s="4" t="s">
        <v>40</v>
      </c>
      <c r="C12" s="5">
        <v>34423787.659999996</v>
      </c>
      <c r="D12" s="6">
        <f t="shared" si="0"/>
        <v>1.3957444102928838E-2</v>
      </c>
      <c r="E12" s="5">
        <v>21919025.030000001</v>
      </c>
      <c r="F12" s="5">
        <v>0</v>
      </c>
      <c r="G12" s="5">
        <v>12504762.630000001</v>
      </c>
      <c r="H12" s="5">
        <v>0</v>
      </c>
      <c r="I12" s="5">
        <v>28868792.25</v>
      </c>
      <c r="J12" s="5">
        <v>0</v>
      </c>
      <c r="K12" s="5">
        <v>5554995.4100000001</v>
      </c>
      <c r="L12" s="5">
        <v>0</v>
      </c>
      <c r="M12" s="5">
        <v>8090442.1500000004</v>
      </c>
      <c r="N12" s="5">
        <v>2742752.25</v>
      </c>
      <c r="O12" s="5">
        <v>10407628.689999999</v>
      </c>
      <c r="P12" s="5">
        <v>13182964.57</v>
      </c>
      <c r="Q12" s="5">
        <v>22621030.789999999</v>
      </c>
      <c r="R12" s="5">
        <v>13243057.42</v>
      </c>
      <c r="S12" s="5">
        <v>13575402.5</v>
      </c>
      <c r="T12" s="5">
        <v>13700307.84</v>
      </c>
      <c r="U12" s="5">
        <v>6381825.0700000003</v>
      </c>
      <c r="V12" s="5">
        <v>100550.39999999999</v>
      </c>
      <c r="W12" s="5">
        <v>4766279.3899999997</v>
      </c>
    </row>
    <row r="13" spans="1:23" hidden="1">
      <c r="A13" s="4" t="s">
        <v>41</v>
      </c>
      <c r="B13" s="4" t="s">
        <v>42</v>
      </c>
      <c r="C13" s="5">
        <v>217941.23</v>
      </c>
      <c r="D13" s="6">
        <f t="shared" si="0"/>
        <v>8.83662938399777E-5</v>
      </c>
      <c r="E13" s="5">
        <v>0</v>
      </c>
      <c r="F13" s="5">
        <v>0</v>
      </c>
      <c r="G13" s="5">
        <v>217941.23</v>
      </c>
      <c r="H13" s="5">
        <v>0</v>
      </c>
      <c r="I13" s="5">
        <v>217941.23</v>
      </c>
      <c r="J13" s="5">
        <v>0</v>
      </c>
      <c r="K13" s="5">
        <v>0</v>
      </c>
      <c r="L13" s="5">
        <v>0</v>
      </c>
      <c r="M13" s="5">
        <v>217941.23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1:23" hidden="1">
      <c r="A14" s="4" t="s">
        <v>43</v>
      </c>
      <c r="B14" s="4" t="s">
        <v>44</v>
      </c>
      <c r="C14" s="5">
        <v>96331.91</v>
      </c>
      <c r="D14" s="6">
        <f t="shared" si="0"/>
        <v>3.9058666711325279E-5</v>
      </c>
      <c r="E14" s="5">
        <v>96331.91</v>
      </c>
      <c r="F14" s="5">
        <v>0</v>
      </c>
      <c r="G14" s="5">
        <v>0</v>
      </c>
      <c r="H14" s="5">
        <v>0</v>
      </c>
      <c r="I14" s="5">
        <v>96331.91</v>
      </c>
      <c r="J14" s="5">
        <v>0</v>
      </c>
      <c r="K14" s="5">
        <v>0</v>
      </c>
      <c r="L14" s="5">
        <v>0</v>
      </c>
      <c r="M14" s="5">
        <v>0</v>
      </c>
      <c r="N14" s="5">
        <v>96331.91</v>
      </c>
      <c r="O14" s="5">
        <v>0</v>
      </c>
      <c r="P14" s="5">
        <v>0</v>
      </c>
      <c r="Q14" s="5">
        <v>96331.91</v>
      </c>
      <c r="R14" s="5">
        <v>96331.91</v>
      </c>
      <c r="S14" s="5">
        <v>0</v>
      </c>
      <c r="T14" s="5">
        <v>0</v>
      </c>
      <c r="U14" s="5">
        <v>0</v>
      </c>
      <c r="V14" s="5">
        <v>0</v>
      </c>
      <c r="W14" s="5">
        <v>96331.91</v>
      </c>
    </row>
    <row r="15" spans="1:23" hidden="1">
      <c r="A15" s="4" t="s">
        <v>45</v>
      </c>
      <c r="B15" s="4" t="s">
        <v>46</v>
      </c>
      <c r="C15" s="5">
        <v>620912.31999999995</v>
      </c>
      <c r="D15" s="6">
        <f t="shared" si="0"/>
        <v>2.5175466119000176E-4</v>
      </c>
      <c r="E15" s="5">
        <v>440708.8</v>
      </c>
      <c r="F15" s="5">
        <v>0</v>
      </c>
      <c r="G15" s="5">
        <v>180203.51999999999</v>
      </c>
      <c r="H15" s="5">
        <v>0</v>
      </c>
      <c r="I15" s="5">
        <v>620912.31999999995</v>
      </c>
      <c r="J15" s="5">
        <v>0</v>
      </c>
      <c r="K15" s="5">
        <v>0</v>
      </c>
      <c r="L15" s="5">
        <v>0</v>
      </c>
      <c r="M15" s="5">
        <v>180203.51999999999</v>
      </c>
      <c r="N15" s="5">
        <v>0</v>
      </c>
      <c r="O15" s="5">
        <v>0</v>
      </c>
      <c r="P15" s="5">
        <v>440708.8</v>
      </c>
      <c r="Q15" s="5">
        <v>620912.31999999995</v>
      </c>
      <c r="R15" s="5">
        <v>180203.51999999999</v>
      </c>
      <c r="S15" s="5">
        <v>180205.52</v>
      </c>
      <c r="T15" s="5">
        <v>0</v>
      </c>
      <c r="U15" s="5">
        <v>0</v>
      </c>
      <c r="V15" s="5">
        <v>0</v>
      </c>
      <c r="W15" s="5">
        <v>0</v>
      </c>
    </row>
    <row r="16" spans="1:23" hidden="1">
      <c r="A16" s="4" t="s">
        <v>47</v>
      </c>
      <c r="B16" s="4" t="s">
        <v>48</v>
      </c>
      <c r="C16" s="5">
        <v>0</v>
      </c>
      <c r="D16" s="6">
        <f t="shared" si="0"/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1:23" hidden="1">
      <c r="A17" s="4" t="s">
        <v>49</v>
      </c>
      <c r="B17" s="4" t="s">
        <v>50</v>
      </c>
      <c r="C17" s="5">
        <v>11966214.41</v>
      </c>
      <c r="D17" s="6">
        <f t="shared" si="0"/>
        <v>4.8518126593404803E-3</v>
      </c>
      <c r="E17" s="5">
        <v>11966214.41</v>
      </c>
      <c r="F17" s="5">
        <v>0</v>
      </c>
      <c r="G17" s="5">
        <v>0</v>
      </c>
      <c r="H17" s="5">
        <v>0</v>
      </c>
      <c r="I17" s="5">
        <v>8541243.8699999992</v>
      </c>
      <c r="J17" s="5">
        <v>1158553.48</v>
      </c>
      <c r="K17" s="5">
        <v>2266417.06</v>
      </c>
      <c r="L17" s="5">
        <v>0</v>
      </c>
      <c r="M17" s="5">
        <v>355868.04</v>
      </c>
      <c r="N17" s="5">
        <v>3400552.99</v>
      </c>
      <c r="O17" s="5">
        <v>2299320.29</v>
      </c>
      <c r="P17" s="5">
        <v>5910473.0899999999</v>
      </c>
      <c r="Q17" s="5">
        <v>4950355.12</v>
      </c>
      <c r="R17" s="5">
        <v>2323608.29</v>
      </c>
      <c r="S17" s="5">
        <v>2199652.29</v>
      </c>
      <c r="T17" s="5">
        <v>0</v>
      </c>
      <c r="U17" s="5">
        <v>0</v>
      </c>
      <c r="V17" s="5">
        <v>528010</v>
      </c>
      <c r="W17" s="5">
        <v>715746</v>
      </c>
    </row>
    <row r="18" spans="1:23" hidden="1">
      <c r="A18" s="4" t="s">
        <v>51</v>
      </c>
      <c r="B18" s="4" t="s">
        <v>52</v>
      </c>
      <c r="C18" s="5">
        <v>1316179.06</v>
      </c>
      <c r="D18" s="6">
        <f t="shared" si="0"/>
        <v>5.3365701185583672E-4</v>
      </c>
      <c r="E18" s="5">
        <v>1316179.06</v>
      </c>
      <c r="F18" s="5">
        <v>0</v>
      </c>
      <c r="G18" s="5">
        <v>0</v>
      </c>
      <c r="H18" s="5">
        <v>0</v>
      </c>
      <c r="I18" s="5">
        <v>1277418.1000000001</v>
      </c>
      <c r="J18" s="5">
        <v>38760.959999999999</v>
      </c>
      <c r="K18" s="5">
        <v>0</v>
      </c>
      <c r="L18" s="5">
        <v>0</v>
      </c>
      <c r="M18" s="5">
        <v>111603.18</v>
      </c>
      <c r="N18" s="5">
        <v>497496.9</v>
      </c>
      <c r="O18" s="5">
        <v>63280</v>
      </c>
      <c r="P18" s="5">
        <v>643798.98</v>
      </c>
      <c r="Q18" s="5">
        <v>1258793.04</v>
      </c>
      <c r="R18" s="5">
        <v>814429.6</v>
      </c>
      <c r="S18" s="5">
        <v>814429.6</v>
      </c>
      <c r="T18" s="5">
        <v>393931.44</v>
      </c>
      <c r="U18" s="5">
        <v>273931.44</v>
      </c>
      <c r="V18" s="5">
        <v>63280</v>
      </c>
      <c r="W18" s="5">
        <v>0</v>
      </c>
    </row>
    <row r="19" spans="1:23" hidden="1">
      <c r="A19" s="4" t="s">
        <v>53</v>
      </c>
      <c r="B19" s="4" t="s">
        <v>54</v>
      </c>
      <c r="C19" s="5">
        <v>9275686.3300000001</v>
      </c>
      <c r="D19" s="6">
        <f t="shared" si="0"/>
        <v>3.7609130856251674E-3</v>
      </c>
      <c r="E19" s="5">
        <v>7799562.7599999998</v>
      </c>
      <c r="F19" s="5">
        <v>0</v>
      </c>
      <c r="G19" s="5">
        <v>1476123.57</v>
      </c>
      <c r="H19" s="5">
        <v>0</v>
      </c>
      <c r="I19" s="5">
        <v>6466318.9900000002</v>
      </c>
      <c r="J19" s="5">
        <v>0</v>
      </c>
      <c r="K19" s="5">
        <v>2809367.34</v>
      </c>
      <c r="L19" s="5">
        <v>0</v>
      </c>
      <c r="M19" s="5">
        <v>2890895.16</v>
      </c>
      <c r="N19" s="5">
        <v>1023464.54</v>
      </c>
      <c r="O19" s="5">
        <v>693729.85</v>
      </c>
      <c r="P19" s="5">
        <v>4667596.78</v>
      </c>
      <c r="Q19" s="5">
        <v>8207697.7800000003</v>
      </c>
      <c r="R19" s="5">
        <v>4291091.34</v>
      </c>
      <c r="S19" s="5">
        <v>4515091.34</v>
      </c>
      <c r="T19" s="5">
        <v>4876695.45</v>
      </c>
      <c r="U19" s="5">
        <v>3848560.69</v>
      </c>
      <c r="V19" s="5">
        <v>770006.36</v>
      </c>
      <c r="W19" s="5">
        <v>1872363.94</v>
      </c>
    </row>
    <row r="20" spans="1:23" hidden="1">
      <c r="A20" t="s">
        <v>55</v>
      </c>
      <c r="B20" s="7" t="s">
        <v>56</v>
      </c>
      <c r="C20" s="8">
        <v>167105299.36000001</v>
      </c>
      <c r="D20" s="6">
        <f t="shared" si="0"/>
        <v>6.7754394088090614E-2</v>
      </c>
      <c r="E20" s="8">
        <f>SUM(E5:E19)</f>
        <v>101352932.69999999</v>
      </c>
      <c r="F20" s="8">
        <f t="shared" ref="F20:W20" si="1">SUM(F5:F19)</f>
        <v>38005839.480000004</v>
      </c>
      <c r="G20" s="8">
        <f t="shared" si="1"/>
        <v>27746527.18</v>
      </c>
      <c r="H20" s="8">
        <f t="shared" si="1"/>
        <v>0</v>
      </c>
      <c r="I20" s="8">
        <f t="shared" si="1"/>
        <v>151314167.74999997</v>
      </c>
      <c r="J20" s="8">
        <f t="shared" si="1"/>
        <v>2100963.44</v>
      </c>
      <c r="K20" s="8">
        <f t="shared" si="1"/>
        <v>13690168.17</v>
      </c>
      <c r="L20" s="8">
        <f t="shared" si="1"/>
        <v>0</v>
      </c>
      <c r="M20" s="8">
        <f t="shared" si="1"/>
        <v>27644882.720000003</v>
      </c>
      <c r="N20" s="8">
        <f t="shared" si="1"/>
        <v>16963620.399999999</v>
      </c>
      <c r="O20" s="8">
        <f t="shared" si="1"/>
        <v>37563632.119999997</v>
      </c>
      <c r="P20" s="8">
        <f t="shared" si="1"/>
        <v>84933164.120000005</v>
      </c>
      <c r="Q20" s="8">
        <f t="shared" si="1"/>
        <v>74594573.849999994</v>
      </c>
      <c r="R20" s="8">
        <f t="shared" si="1"/>
        <v>48074388.769999996</v>
      </c>
      <c r="S20" s="8">
        <f t="shared" si="1"/>
        <v>40272040.469999999</v>
      </c>
      <c r="T20" s="8">
        <f t="shared" si="1"/>
        <v>20016437.609999999</v>
      </c>
      <c r="U20" s="8">
        <f t="shared" si="1"/>
        <v>11549820.08</v>
      </c>
      <c r="V20" s="8">
        <f t="shared" si="1"/>
        <v>8495848.5600000005</v>
      </c>
      <c r="W20" s="8">
        <f t="shared" si="1"/>
        <v>8708610.3300000001</v>
      </c>
    </row>
    <row r="21" spans="1:23" hidden="1">
      <c r="A21" s="9" t="s">
        <v>55</v>
      </c>
      <c r="B21" s="9" t="s">
        <v>57</v>
      </c>
      <c r="C21" s="10">
        <v>2466338923.2399998</v>
      </c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>
      <c r="A22" s="9"/>
      <c r="B22" s="9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15.75">
      <c r="B23" s="1" t="s">
        <v>78</v>
      </c>
    </row>
    <row r="24" spans="1:23" s="24" customFormat="1" ht="36">
      <c r="A24" s="23" t="s">
        <v>2</v>
      </c>
      <c r="B24" s="23" t="s">
        <v>3</v>
      </c>
      <c r="C24" s="23" t="s">
        <v>4</v>
      </c>
      <c r="D24" s="23" t="s">
        <v>58</v>
      </c>
      <c r="E24" s="23" t="s">
        <v>6</v>
      </c>
      <c r="F24" s="23" t="s">
        <v>7</v>
      </c>
      <c r="G24" s="23" t="s">
        <v>8</v>
      </c>
      <c r="H24" s="23" t="s">
        <v>9</v>
      </c>
      <c r="I24" s="23" t="s">
        <v>10</v>
      </c>
      <c r="J24" s="23" t="s">
        <v>11</v>
      </c>
      <c r="K24" s="23" t="s">
        <v>12</v>
      </c>
      <c r="L24" s="23" t="s">
        <v>13</v>
      </c>
      <c r="M24" s="23" t="s">
        <v>14</v>
      </c>
      <c r="N24" s="23" t="s">
        <v>15</v>
      </c>
      <c r="O24" s="23" t="s">
        <v>16</v>
      </c>
      <c r="P24" s="23" t="s">
        <v>17</v>
      </c>
      <c r="Q24" s="23" t="s">
        <v>18</v>
      </c>
      <c r="R24" s="23" t="s">
        <v>19</v>
      </c>
      <c r="S24" s="23" t="s">
        <v>20</v>
      </c>
      <c r="T24" s="23" t="s">
        <v>21</v>
      </c>
      <c r="U24" s="23" t="s">
        <v>22</v>
      </c>
      <c r="V24" s="23" t="s">
        <v>23</v>
      </c>
      <c r="W24" s="23" t="s">
        <v>24</v>
      </c>
    </row>
    <row r="25" spans="1:23">
      <c r="A25" s="4" t="s">
        <v>25</v>
      </c>
      <c r="B25" s="4" t="s">
        <v>26</v>
      </c>
      <c r="C25" s="5">
        <v>103004.33</v>
      </c>
      <c r="D25" s="12">
        <v>0</v>
      </c>
      <c r="E25" s="12">
        <f t="shared" ref="E25:E35" si="2">SUM(E5/C25)</f>
        <v>1</v>
      </c>
      <c r="F25" s="12">
        <f t="shared" ref="F25:F35" si="3">SUM(F5/C25)</f>
        <v>0</v>
      </c>
      <c r="G25" s="12">
        <f t="shared" ref="G25:G35" si="4">SUM(G5/C25)</f>
        <v>0</v>
      </c>
      <c r="H25" s="12">
        <f t="shared" ref="H25:H35" si="5">SUM(H5/C25)</f>
        <v>0</v>
      </c>
      <c r="I25" s="12">
        <f t="shared" ref="I25:I35" si="6">SUM(I5/C25)</f>
        <v>1</v>
      </c>
      <c r="J25" s="12">
        <f t="shared" ref="J25:J35" si="7">SUM(J5/C25)</f>
        <v>0</v>
      </c>
      <c r="K25" s="12">
        <f t="shared" ref="K25:K35" si="8">SUM(K5/C25)</f>
        <v>0</v>
      </c>
      <c r="L25" s="5">
        <v>0</v>
      </c>
      <c r="M25" s="12">
        <f t="shared" ref="M25:M35" si="9">SUM(M5/C25)</f>
        <v>0.24314715701757392</v>
      </c>
      <c r="N25" s="12">
        <f t="shared" ref="N25:N35" si="10">SUM(N5/C25)</f>
        <v>0.75685284298242606</v>
      </c>
      <c r="O25" s="12">
        <f t="shared" ref="O25:O35" si="11">SUM(O5/C25)</f>
        <v>0</v>
      </c>
      <c r="P25" s="12">
        <f t="shared" ref="P25:P35" si="12">SUM(P5/C25)</f>
        <v>0</v>
      </c>
      <c r="Q25" s="12">
        <f t="shared" ref="Q25:Q35" si="13">SUM(Q5/C25)</f>
        <v>0.24314715701757392</v>
      </c>
      <c r="R25" s="12">
        <f t="shared" ref="R25:R35" si="14">SUM(R5/C25)</f>
        <v>0.24314715701757392</v>
      </c>
      <c r="S25" s="12">
        <f t="shared" ref="S25:S35" si="15">SUM(S5/C25)</f>
        <v>0.24314715701757392</v>
      </c>
      <c r="T25" s="12">
        <f t="shared" ref="T25:T35" si="16">SUM(T5/C25)</f>
        <v>0</v>
      </c>
      <c r="U25" s="12">
        <f t="shared" ref="U25:U35" si="17">SUM(U5/C25)</f>
        <v>0</v>
      </c>
      <c r="V25" s="12">
        <f t="shared" ref="V25:V35" si="18">SUM(V5/C25)</f>
        <v>0</v>
      </c>
      <c r="W25" s="12">
        <f t="shared" ref="W25:W35" si="19">SUM(W5/C25)</f>
        <v>0</v>
      </c>
    </row>
    <row r="26" spans="1:23">
      <c r="A26" s="4" t="s">
        <v>27</v>
      </c>
      <c r="B26" s="4" t="s">
        <v>28</v>
      </c>
      <c r="C26" s="5">
        <v>90006699.209999993</v>
      </c>
      <c r="D26" s="12">
        <v>3.6499999999999998E-2</v>
      </c>
      <c r="E26" s="12">
        <f t="shared" si="2"/>
        <v>0.56254413931862712</v>
      </c>
      <c r="F26" s="12">
        <f t="shared" si="3"/>
        <v>0.3786082299328884</v>
      </c>
      <c r="G26" s="12">
        <f t="shared" si="4"/>
        <v>5.8847630748484599E-2</v>
      </c>
      <c r="H26" s="12">
        <f t="shared" si="5"/>
        <v>0</v>
      </c>
      <c r="I26" s="12">
        <f t="shared" si="6"/>
        <v>0.96600932611847079</v>
      </c>
      <c r="J26" s="12">
        <f t="shared" si="7"/>
        <v>0</v>
      </c>
      <c r="K26" s="12">
        <f t="shared" si="8"/>
        <v>3.3990673881529182E-2</v>
      </c>
      <c r="L26" s="5">
        <v>0</v>
      </c>
      <c r="M26" s="12">
        <f t="shared" si="9"/>
        <v>0.15600517398420438</v>
      </c>
      <c r="N26" s="12">
        <f t="shared" si="10"/>
        <v>0.1013820390047831</v>
      </c>
      <c r="O26" s="12">
        <f t="shared" si="11"/>
        <v>0.18365547648217109</v>
      </c>
      <c r="P26" s="12">
        <f t="shared" si="12"/>
        <v>0.55895731052884157</v>
      </c>
      <c r="Q26" s="12">
        <f t="shared" si="13"/>
        <v>0.24201087809228194</v>
      </c>
      <c r="R26" s="12">
        <f t="shared" si="14"/>
        <v>0.23583212412306392</v>
      </c>
      <c r="S26" s="12">
        <f t="shared" si="15"/>
        <v>0.18997368318224322</v>
      </c>
      <c r="T26" s="12">
        <f t="shared" si="16"/>
        <v>4.9579642839565473E-4</v>
      </c>
      <c r="U26" s="12">
        <f t="shared" si="17"/>
        <v>4.9579642839565473E-4</v>
      </c>
      <c r="V26" s="12">
        <f t="shared" si="18"/>
        <v>0</v>
      </c>
      <c r="W26" s="12">
        <f t="shared" si="19"/>
        <v>0</v>
      </c>
    </row>
    <row r="27" spans="1:23">
      <c r="A27" s="4" t="s">
        <v>29</v>
      </c>
      <c r="B27" s="4" t="s">
        <v>30</v>
      </c>
      <c r="C27" s="5">
        <v>9226626.0500000007</v>
      </c>
      <c r="D27" s="12">
        <v>3.7000000000000002E-3</v>
      </c>
      <c r="E27" s="12">
        <f t="shared" si="2"/>
        <v>0.45086561300487515</v>
      </c>
      <c r="F27" s="12">
        <f t="shared" si="3"/>
        <v>0.42578537254146109</v>
      </c>
      <c r="G27" s="12">
        <f t="shared" si="4"/>
        <v>0.12334901445366368</v>
      </c>
      <c r="H27" s="12">
        <f t="shared" si="5"/>
        <v>0</v>
      </c>
      <c r="I27" s="12">
        <f t="shared" si="6"/>
        <v>1</v>
      </c>
      <c r="J27" s="12">
        <f t="shared" si="7"/>
        <v>0</v>
      </c>
      <c r="K27" s="12">
        <f t="shared" si="8"/>
        <v>0</v>
      </c>
      <c r="L27" s="5">
        <v>0</v>
      </c>
      <c r="M27" s="12">
        <f t="shared" si="9"/>
        <v>9.1740087374625953E-2</v>
      </c>
      <c r="N27" s="12">
        <f t="shared" si="10"/>
        <v>0</v>
      </c>
      <c r="O27" s="12">
        <f t="shared" si="11"/>
        <v>0.63420478063051</v>
      </c>
      <c r="P27" s="12">
        <f t="shared" si="12"/>
        <v>0.27405513199486392</v>
      </c>
      <c r="Q27" s="12">
        <f t="shared" si="13"/>
        <v>0.60414444779627763</v>
      </c>
      <c r="R27" s="12">
        <f t="shared" si="14"/>
        <v>0.42578537254146109</v>
      </c>
      <c r="S27" s="12">
        <f t="shared" si="15"/>
        <v>0</v>
      </c>
      <c r="T27" s="12">
        <f t="shared" si="16"/>
        <v>1.6017330625424014E-2</v>
      </c>
      <c r="U27" s="12">
        <f t="shared" si="17"/>
        <v>1.6017330625424014E-2</v>
      </c>
      <c r="V27" s="12">
        <f t="shared" si="18"/>
        <v>0</v>
      </c>
      <c r="W27" s="12">
        <f t="shared" si="19"/>
        <v>3.2322567142514677E-2</v>
      </c>
    </row>
    <row r="28" spans="1:23">
      <c r="A28" s="4" t="s">
        <v>31</v>
      </c>
      <c r="B28" s="4" t="s">
        <v>32</v>
      </c>
      <c r="C28" s="5">
        <v>7463722.54</v>
      </c>
      <c r="D28" s="12">
        <v>3.0000000000000001E-3</v>
      </c>
      <c r="E28" s="12">
        <f t="shared" si="2"/>
        <v>7.1144464059887211E-2</v>
      </c>
      <c r="F28" s="12">
        <f t="shared" si="3"/>
        <v>0</v>
      </c>
      <c r="G28" s="12">
        <f t="shared" si="4"/>
        <v>0.92885553594011283</v>
      </c>
      <c r="H28" s="12">
        <f t="shared" si="5"/>
        <v>0</v>
      </c>
      <c r="I28" s="12">
        <f t="shared" si="6"/>
        <v>1</v>
      </c>
      <c r="J28" s="12">
        <f t="shared" si="7"/>
        <v>0</v>
      </c>
      <c r="K28" s="12">
        <f t="shared" si="8"/>
        <v>0</v>
      </c>
      <c r="L28" s="5">
        <v>0</v>
      </c>
      <c r="M28" s="12">
        <f t="shared" si="9"/>
        <v>0.11856308634967022</v>
      </c>
      <c r="N28" s="12">
        <f t="shared" si="10"/>
        <v>0</v>
      </c>
      <c r="O28" s="12">
        <f t="shared" si="11"/>
        <v>3.1262469732697216E-2</v>
      </c>
      <c r="P28" s="12">
        <f t="shared" si="12"/>
        <v>0.85017444391763253</v>
      </c>
      <c r="Q28" s="12">
        <f t="shared" si="13"/>
        <v>0.94716786725568713</v>
      </c>
      <c r="R28" s="12">
        <f t="shared" si="14"/>
        <v>1.1023743120011533E-2</v>
      </c>
      <c r="S28" s="12">
        <f t="shared" si="15"/>
        <v>0</v>
      </c>
      <c r="T28" s="12">
        <f t="shared" si="16"/>
        <v>1.1023743120011533E-2</v>
      </c>
      <c r="U28" s="12">
        <f t="shared" si="17"/>
        <v>1.1023743120011533E-2</v>
      </c>
      <c r="V28" s="12">
        <f t="shared" si="18"/>
        <v>0.839150700797621</v>
      </c>
      <c r="W28" s="12">
        <f t="shared" si="19"/>
        <v>0</v>
      </c>
    </row>
    <row r="29" spans="1:23">
      <c r="A29" s="4" t="s">
        <v>33</v>
      </c>
      <c r="B29" s="4" t="s">
        <v>34</v>
      </c>
      <c r="C29" s="5">
        <v>1730474.65</v>
      </c>
      <c r="D29" s="12">
        <v>6.9999999999999999E-4</v>
      </c>
      <c r="E29" s="12">
        <f t="shared" si="2"/>
        <v>1</v>
      </c>
      <c r="F29" s="12">
        <f t="shared" si="3"/>
        <v>0</v>
      </c>
      <c r="G29" s="12">
        <f t="shared" si="4"/>
        <v>0</v>
      </c>
      <c r="H29" s="12">
        <f t="shared" si="5"/>
        <v>0</v>
      </c>
      <c r="I29" s="12">
        <f t="shared" si="6"/>
        <v>0.55456510154598337</v>
      </c>
      <c r="J29" s="12">
        <f t="shared" si="7"/>
        <v>0.44543489845401668</v>
      </c>
      <c r="K29" s="12">
        <f t="shared" si="8"/>
        <v>0</v>
      </c>
      <c r="L29" s="5">
        <v>0</v>
      </c>
      <c r="M29" s="12">
        <f t="shared" si="9"/>
        <v>0</v>
      </c>
      <c r="N29" s="12">
        <f t="shared" si="10"/>
        <v>0</v>
      </c>
      <c r="O29" s="12">
        <f t="shared" si="11"/>
        <v>0.55456510154598337</v>
      </c>
      <c r="P29" s="12">
        <f t="shared" si="12"/>
        <v>0.44543489845401668</v>
      </c>
      <c r="Q29" s="12">
        <f t="shared" si="13"/>
        <v>1</v>
      </c>
      <c r="R29" s="12">
        <f t="shared" si="14"/>
        <v>1</v>
      </c>
      <c r="S29" s="12">
        <f t="shared" si="15"/>
        <v>1</v>
      </c>
      <c r="T29" s="12">
        <f t="shared" si="16"/>
        <v>0.44543489845401668</v>
      </c>
      <c r="U29" s="12">
        <f t="shared" si="17"/>
        <v>0.44543489845401668</v>
      </c>
      <c r="V29" s="12">
        <f t="shared" si="18"/>
        <v>0.44543489845401668</v>
      </c>
      <c r="W29" s="12">
        <f t="shared" si="19"/>
        <v>0.55456510154598337</v>
      </c>
    </row>
    <row r="30" spans="1:23">
      <c r="A30" s="4" t="s">
        <v>35</v>
      </c>
      <c r="B30" s="4" t="s">
        <v>36</v>
      </c>
      <c r="C30" s="5">
        <v>524884.46</v>
      </c>
      <c r="D30" s="12">
        <v>2.0000000000000001E-4</v>
      </c>
      <c r="E30" s="12">
        <f t="shared" si="2"/>
        <v>1</v>
      </c>
      <c r="F30" s="12">
        <f t="shared" si="3"/>
        <v>0</v>
      </c>
      <c r="G30" s="12">
        <f t="shared" si="4"/>
        <v>0</v>
      </c>
      <c r="H30" s="12">
        <f t="shared" si="5"/>
        <v>0</v>
      </c>
      <c r="I30" s="12">
        <f t="shared" si="6"/>
        <v>1</v>
      </c>
      <c r="J30" s="12">
        <f t="shared" si="7"/>
        <v>0</v>
      </c>
      <c r="K30" s="12">
        <f t="shared" si="8"/>
        <v>0</v>
      </c>
      <c r="L30" s="5">
        <v>0</v>
      </c>
      <c r="M30" s="12">
        <f t="shared" si="9"/>
        <v>0</v>
      </c>
      <c r="N30" s="12">
        <f t="shared" si="10"/>
        <v>0</v>
      </c>
      <c r="O30" s="12">
        <f t="shared" si="11"/>
        <v>1</v>
      </c>
      <c r="P30" s="12">
        <f t="shared" si="12"/>
        <v>0</v>
      </c>
      <c r="Q30" s="12">
        <f t="shared" si="13"/>
        <v>1</v>
      </c>
      <c r="R30" s="12">
        <f t="shared" si="14"/>
        <v>0</v>
      </c>
      <c r="S30" s="12">
        <f t="shared" si="15"/>
        <v>0</v>
      </c>
      <c r="T30" s="12">
        <f t="shared" si="16"/>
        <v>0</v>
      </c>
      <c r="U30" s="12">
        <f t="shared" si="17"/>
        <v>0</v>
      </c>
      <c r="V30" s="12">
        <f t="shared" si="18"/>
        <v>0</v>
      </c>
      <c r="W30" s="12">
        <f t="shared" si="19"/>
        <v>0</v>
      </c>
    </row>
    <row r="31" spans="1:23">
      <c r="A31" s="4" t="s">
        <v>37</v>
      </c>
      <c r="B31" s="4" t="s">
        <v>38</v>
      </c>
      <c r="C31" s="5">
        <v>132835.20000000001</v>
      </c>
      <c r="D31" s="12">
        <v>1E-4</v>
      </c>
      <c r="E31" s="12">
        <f t="shared" si="2"/>
        <v>1</v>
      </c>
      <c r="F31" s="12">
        <f t="shared" si="3"/>
        <v>0</v>
      </c>
      <c r="G31" s="12">
        <f t="shared" si="4"/>
        <v>0</v>
      </c>
      <c r="H31" s="12">
        <f t="shared" si="5"/>
        <v>0</v>
      </c>
      <c r="I31" s="12">
        <f t="shared" si="6"/>
        <v>0</v>
      </c>
      <c r="J31" s="12">
        <f t="shared" si="7"/>
        <v>1</v>
      </c>
      <c r="K31" s="12">
        <f t="shared" si="8"/>
        <v>0</v>
      </c>
      <c r="L31" s="5">
        <v>0</v>
      </c>
      <c r="M31" s="12">
        <f t="shared" si="9"/>
        <v>0</v>
      </c>
      <c r="N31" s="12">
        <f t="shared" si="10"/>
        <v>0</v>
      </c>
      <c r="O31" s="12">
        <f t="shared" si="11"/>
        <v>0</v>
      </c>
      <c r="P31" s="12">
        <f t="shared" si="12"/>
        <v>1</v>
      </c>
      <c r="Q31" s="12">
        <f t="shared" si="13"/>
        <v>1</v>
      </c>
      <c r="R31" s="12">
        <f t="shared" si="14"/>
        <v>1</v>
      </c>
      <c r="S31" s="12">
        <f t="shared" si="15"/>
        <v>1</v>
      </c>
      <c r="T31" s="12">
        <f t="shared" si="16"/>
        <v>0</v>
      </c>
      <c r="U31" s="12">
        <f t="shared" si="17"/>
        <v>0</v>
      </c>
      <c r="V31" s="12">
        <f t="shared" si="18"/>
        <v>0</v>
      </c>
      <c r="W31" s="12">
        <f t="shared" si="19"/>
        <v>0</v>
      </c>
    </row>
    <row r="32" spans="1:23">
      <c r="A32" s="4" t="s">
        <v>39</v>
      </c>
      <c r="B32" s="4" t="s">
        <v>40</v>
      </c>
      <c r="C32" s="5">
        <v>34423787.659999996</v>
      </c>
      <c r="D32" s="12">
        <v>1.4E-2</v>
      </c>
      <c r="E32" s="12">
        <f t="shared" si="2"/>
        <v>0.63674065290234261</v>
      </c>
      <c r="F32" s="12">
        <f t="shared" si="3"/>
        <v>0</v>
      </c>
      <c r="G32" s="12">
        <f t="shared" si="4"/>
        <v>0.36325934709765761</v>
      </c>
      <c r="H32" s="12">
        <f t="shared" si="5"/>
        <v>0</v>
      </c>
      <c r="I32" s="12">
        <f t="shared" si="6"/>
        <v>0.83862916350559435</v>
      </c>
      <c r="J32" s="12">
        <f t="shared" si="7"/>
        <v>0</v>
      </c>
      <c r="K32" s="12">
        <f t="shared" si="8"/>
        <v>0.1613708364944057</v>
      </c>
      <c r="L32" s="5">
        <v>0</v>
      </c>
      <c r="M32" s="12">
        <f t="shared" si="9"/>
        <v>0.23502475177654525</v>
      </c>
      <c r="N32" s="12">
        <f t="shared" si="10"/>
        <v>7.9676073914058079E-2</v>
      </c>
      <c r="O32" s="12">
        <f t="shared" si="11"/>
        <v>0.30233827819283038</v>
      </c>
      <c r="P32" s="12">
        <f t="shared" si="12"/>
        <v>0.38296089611656642</v>
      </c>
      <c r="Q32" s="12">
        <f t="shared" si="13"/>
        <v>0.65713369526402665</v>
      </c>
      <c r="R32" s="12">
        <f t="shared" si="14"/>
        <v>0.38470657415157905</v>
      </c>
      <c r="S32" s="12">
        <f t="shared" si="15"/>
        <v>0.39436109222154092</v>
      </c>
      <c r="T32" s="12">
        <f t="shared" si="16"/>
        <v>0.39798955232109984</v>
      </c>
      <c r="U32" s="12">
        <f t="shared" si="17"/>
        <v>0.18538997314974726</v>
      </c>
      <c r="V32" s="12">
        <f t="shared" si="18"/>
        <v>2.9209568973968046E-3</v>
      </c>
      <c r="W32" s="12">
        <f t="shared" si="19"/>
        <v>0.13845888886708291</v>
      </c>
    </row>
    <row r="33" spans="1:23">
      <c r="A33" s="4" t="s">
        <v>41</v>
      </c>
      <c r="B33" s="4" t="s">
        <v>42</v>
      </c>
      <c r="C33" s="5">
        <v>217941.23</v>
      </c>
      <c r="D33" s="12">
        <v>1E-4</v>
      </c>
      <c r="E33" s="12">
        <f t="shared" si="2"/>
        <v>0</v>
      </c>
      <c r="F33" s="12">
        <f t="shared" si="3"/>
        <v>0</v>
      </c>
      <c r="G33" s="12">
        <f t="shared" si="4"/>
        <v>1</v>
      </c>
      <c r="H33" s="12">
        <f t="shared" si="5"/>
        <v>0</v>
      </c>
      <c r="I33" s="12">
        <f t="shared" si="6"/>
        <v>1</v>
      </c>
      <c r="J33" s="12">
        <f t="shared" si="7"/>
        <v>0</v>
      </c>
      <c r="K33" s="12">
        <f t="shared" si="8"/>
        <v>0</v>
      </c>
      <c r="L33" s="5">
        <v>0</v>
      </c>
      <c r="M33" s="12">
        <f t="shared" si="9"/>
        <v>1</v>
      </c>
      <c r="N33" s="12">
        <f t="shared" si="10"/>
        <v>0</v>
      </c>
      <c r="O33" s="12">
        <f t="shared" si="11"/>
        <v>0</v>
      </c>
      <c r="P33" s="12">
        <f t="shared" si="12"/>
        <v>0</v>
      </c>
      <c r="Q33" s="12">
        <f t="shared" si="13"/>
        <v>0</v>
      </c>
      <c r="R33" s="12">
        <f t="shared" si="14"/>
        <v>0</v>
      </c>
      <c r="S33" s="12">
        <f t="shared" si="15"/>
        <v>0</v>
      </c>
      <c r="T33" s="12">
        <f t="shared" si="16"/>
        <v>0</v>
      </c>
      <c r="U33" s="12">
        <f t="shared" si="17"/>
        <v>0</v>
      </c>
      <c r="V33" s="12">
        <f t="shared" si="18"/>
        <v>0</v>
      </c>
      <c r="W33" s="12">
        <f t="shared" si="19"/>
        <v>0</v>
      </c>
    </row>
    <row r="34" spans="1:23">
      <c r="A34" s="4" t="s">
        <v>43</v>
      </c>
      <c r="B34" s="4" t="s">
        <v>44</v>
      </c>
      <c r="C34" s="5">
        <v>96331.91</v>
      </c>
      <c r="D34" s="12">
        <v>0</v>
      </c>
      <c r="E34" s="12">
        <f t="shared" si="2"/>
        <v>1</v>
      </c>
      <c r="F34" s="12">
        <f t="shared" si="3"/>
        <v>0</v>
      </c>
      <c r="G34" s="12">
        <f t="shared" si="4"/>
        <v>0</v>
      </c>
      <c r="H34" s="12">
        <f t="shared" si="5"/>
        <v>0</v>
      </c>
      <c r="I34" s="12">
        <f t="shared" si="6"/>
        <v>1</v>
      </c>
      <c r="J34" s="12">
        <f t="shared" si="7"/>
        <v>0</v>
      </c>
      <c r="K34" s="12">
        <f t="shared" si="8"/>
        <v>0</v>
      </c>
      <c r="L34" s="5">
        <v>0</v>
      </c>
      <c r="M34" s="12">
        <f t="shared" si="9"/>
        <v>0</v>
      </c>
      <c r="N34" s="12">
        <f t="shared" si="10"/>
        <v>1</v>
      </c>
      <c r="O34" s="12">
        <f t="shared" si="11"/>
        <v>0</v>
      </c>
      <c r="P34" s="12">
        <f t="shared" si="12"/>
        <v>0</v>
      </c>
      <c r="Q34" s="12">
        <f t="shared" si="13"/>
        <v>1</v>
      </c>
      <c r="R34" s="12">
        <f t="shared" si="14"/>
        <v>1</v>
      </c>
      <c r="S34" s="12">
        <f t="shared" si="15"/>
        <v>0</v>
      </c>
      <c r="T34" s="12">
        <f t="shared" si="16"/>
        <v>0</v>
      </c>
      <c r="U34" s="12">
        <f t="shared" si="17"/>
        <v>0</v>
      </c>
      <c r="V34" s="12">
        <f t="shared" si="18"/>
        <v>0</v>
      </c>
      <c r="W34" s="12">
        <f t="shared" si="19"/>
        <v>1</v>
      </c>
    </row>
    <row r="35" spans="1:23">
      <c r="A35" s="4" t="s">
        <v>45</v>
      </c>
      <c r="B35" s="4" t="s">
        <v>46</v>
      </c>
      <c r="C35" s="5">
        <v>620912.31999999995</v>
      </c>
      <c r="D35" s="12">
        <v>2.9999999999999997E-4</v>
      </c>
      <c r="E35" s="12">
        <f t="shared" si="2"/>
        <v>0.70977622090023917</v>
      </c>
      <c r="F35" s="12">
        <f t="shared" si="3"/>
        <v>0</v>
      </c>
      <c r="G35" s="12">
        <f t="shared" si="4"/>
        <v>0.29022377909976083</v>
      </c>
      <c r="H35" s="12">
        <f t="shared" si="5"/>
        <v>0</v>
      </c>
      <c r="I35" s="12">
        <f t="shared" si="6"/>
        <v>1</v>
      </c>
      <c r="J35" s="12">
        <f t="shared" si="7"/>
        <v>0</v>
      </c>
      <c r="K35" s="12">
        <f t="shared" si="8"/>
        <v>0</v>
      </c>
      <c r="L35" s="5">
        <v>0</v>
      </c>
      <c r="M35" s="12">
        <f t="shared" si="9"/>
        <v>0.29022377909976083</v>
      </c>
      <c r="N35" s="12">
        <f t="shared" si="10"/>
        <v>0</v>
      </c>
      <c r="O35" s="12">
        <f t="shared" si="11"/>
        <v>0</v>
      </c>
      <c r="P35" s="12">
        <f t="shared" si="12"/>
        <v>0.70977622090023917</v>
      </c>
      <c r="Q35" s="12">
        <f t="shared" si="13"/>
        <v>1</v>
      </c>
      <c r="R35" s="12">
        <f t="shared" si="14"/>
        <v>0.29022377909976083</v>
      </c>
      <c r="S35" s="12">
        <f t="shared" si="15"/>
        <v>0.29022700016646474</v>
      </c>
      <c r="T35" s="12">
        <f t="shared" si="16"/>
        <v>0</v>
      </c>
      <c r="U35" s="12">
        <f t="shared" si="17"/>
        <v>0</v>
      </c>
      <c r="V35" s="12">
        <f t="shared" si="18"/>
        <v>0</v>
      </c>
      <c r="W35" s="12">
        <f t="shared" si="19"/>
        <v>0</v>
      </c>
    </row>
    <row r="36" spans="1:23">
      <c r="A36" s="4" t="s">
        <v>47</v>
      </c>
      <c r="B36" s="4" t="s">
        <v>48</v>
      </c>
      <c r="C36" s="5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5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</row>
    <row r="37" spans="1:23">
      <c r="A37" s="4" t="s">
        <v>49</v>
      </c>
      <c r="B37" s="4" t="s">
        <v>50</v>
      </c>
      <c r="C37" s="5">
        <v>11966214.41</v>
      </c>
      <c r="D37" s="12">
        <v>4.8999999999999998E-3</v>
      </c>
      <c r="E37" s="12">
        <f>SUM(E17/C37)</f>
        <v>1</v>
      </c>
      <c r="F37" s="12">
        <f>SUM(F17/C37)</f>
        <v>0</v>
      </c>
      <c r="G37" s="12">
        <f>SUM(G17/C37)</f>
        <v>0</v>
      </c>
      <c r="H37" s="12">
        <f>SUM(H17/C37)</f>
        <v>0</v>
      </c>
      <c r="I37" s="12">
        <f>SUM(I17/C37)</f>
        <v>0.7137799455492122</v>
      </c>
      <c r="J37" s="12">
        <f>SUM(J17/C37)</f>
        <v>9.6818713112127822E-2</v>
      </c>
      <c r="K37" s="12">
        <f>SUM(K17/C37)</f>
        <v>0.18940134133865982</v>
      </c>
      <c r="L37" s="5">
        <v>0</v>
      </c>
      <c r="M37" s="12">
        <f>SUM(M17/C37)</f>
        <v>2.9739400265350917E-2</v>
      </c>
      <c r="N37" s="12">
        <f>SUM(N17/C37)</f>
        <v>0.28417951354425047</v>
      </c>
      <c r="O37" s="12">
        <f>SUM(O17/C37)</f>
        <v>0.19215101879492397</v>
      </c>
      <c r="P37" s="12">
        <f>SUM(P17/C37)</f>
        <v>0.49393006739547463</v>
      </c>
      <c r="Q37" s="12">
        <f>SUM(Q17/C37)</f>
        <v>0.41369433560066055</v>
      </c>
      <c r="R37" s="12">
        <f>SUM(R17/C37)</f>
        <v>0.19418073338700939</v>
      </c>
      <c r="S37" s="12">
        <f>SUM(S17/C37)</f>
        <v>0.18382190178389091</v>
      </c>
      <c r="T37" s="12">
        <f>SUM(T17/C37)</f>
        <v>0</v>
      </c>
      <c r="U37" s="12">
        <f>SUM(U17/C37)</f>
        <v>0</v>
      </c>
      <c r="V37" s="12">
        <f>SUM(V17/C37)</f>
        <v>4.4125065948906056E-2</v>
      </c>
      <c r="W37" s="12">
        <f>SUM(W17/C37)</f>
        <v>5.9813904003078948E-2</v>
      </c>
    </row>
    <row r="38" spans="1:23">
      <c r="A38" s="4" t="s">
        <v>51</v>
      </c>
      <c r="B38" s="4" t="s">
        <v>52</v>
      </c>
      <c r="C38" s="5">
        <v>1316179.06</v>
      </c>
      <c r="D38" s="12">
        <v>5.0000000000000001E-4</v>
      </c>
      <c r="E38" s="12">
        <f>SUM(E18/C38)</f>
        <v>1</v>
      </c>
      <c r="F38" s="12">
        <f>SUM(F18/C38)</f>
        <v>0</v>
      </c>
      <c r="G38" s="12">
        <f>SUM(G18/C38)</f>
        <v>0</v>
      </c>
      <c r="H38" s="12">
        <f>SUM(H18/C38)</f>
        <v>0</v>
      </c>
      <c r="I38" s="12">
        <f>SUM(I18/C38)</f>
        <v>0.97055039000544507</v>
      </c>
      <c r="J38" s="12">
        <f>SUM(J18/C38)</f>
        <v>2.9449609994554996E-2</v>
      </c>
      <c r="K38" s="12">
        <f>SUM(K18/C38)</f>
        <v>0</v>
      </c>
      <c r="L38" s="5">
        <v>0</v>
      </c>
      <c r="M38" s="12">
        <f>SUM(M18/C38)</f>
        <v>8.4793310721718959E-2</v>
      </c>
      <c r="N38" s="12">
        <f>SUM(N18/C38)</f>
        <v>0.3779857278689725</v>
      </c>
      <c r="O38" s="12">
        <f>SUM(O18/C38)</f>
        <v>4.8078564629344581E-2</v>
      </c>
      <c r="P38" s="12">
        <f>SUM(P18/C38)</f>
        <v>0.48914239677996391</v>
      </c>
      <c r="Q38" s="12">
        <f>SUM(Q18/C38)</f>
        <v>0.95639953427005586</v>
      </c>
      <c r="R38" s="12">
        <f>SUM(R18/C38)</f>
        <v>0.61878328318032949</v>
      </c>
      <c r="S38" s="12">
        <f>SUM(S18/C38)</f>
        <v>0.61878328318032949</v>
      </c>
      <c r="T38" s="12">
        <f>SUM(T18/C38)</f>
        <v>0.29929927619422847</v>
      </c>
      <c r="U38" s="12">
        <f>SUM(U18/C38)</f>
        <v>0.20812627120811358</v>
      </c>
      <c r="V38" s="12">
        <f>SUM(V18/C38)</f>
        <v>4.8078564629344581E-2</v>
      </c>
      <c r="W38" s="12">
        <f>SUM(W18/C38)</f>
        <v>0</v>
      </c>
    </row>
    <row r="39" spans="1:23">
      <c r="A39" s="4" t="s">
        <v>53</v>
      </c>
      <c r="B39" s="4" t="s">
        <v>54</v>
      </c>
      <c r="C39" s="5">
        <v>9275686.3300000001</v>
      </c>
      <c r="D39" s="12">
        <v>3.8E-3</v>
      </c>
      <c r="E39" s="12">
        <f>SUM(E19/C39)</f>
        <v>0.84086098672549658</v>
      </c>
      <c r="F39" s="12">
        <f>SUM(F19/C39)</f>
        <v>0</v>
      </c>
      <c r="G39" s="12">
        <f>SUM(G19/C39)</f>
        <v>0.15913901327450344</v>
      </c>
      <c r="H39" s="12">
        <f>SUM(H19/C39)</f>
        <v>0</v>
      </c>
      <c r="I39" s="12">
        <f>SUM(I19/C39)</f>
        <v>0.69712566379980212</v>
      </c>
      <c r="J39" s="12">
        <f>SUM(J19/C39)</f>
        <v>0</v>
      </c>
      <c r="K39" s="12">
        <f>SUM(K19/C39)</f>
        <v>0.30287433620019788</v>
      </c>
      <c r="L39" s="5">
        <v>0</v>
      </c>
      <c r="M39" s="12">
        <f>SUM(M19/C39)</f>
        <v>0.31166374725825813</v>
      </c>
      <c r="N39" s="12">
        <f>SUM(N19/C39)</f>
        <v>0.11033841632719377</v>
      </c>
      <c r="O39" s="12">
        <f>SUM(O19/C39)</f>
        <v>7.4790136850175271E-2</v>
      </c>
      <c r="P39" s="12">
        <f>SUM(P19/C39)</f>
        <v>0.50320769956437283</v>
      </c>
      <c r="Q39" s="12">
        <f>SUM(Q19/C39)</f>
        <v>0.88486150652315132</v>
      </c>
      <c r="R39" s="12">
        <f>SUM(R19/C39)</f>
        <v>0.46261712474272509</v>
      </c>
      <c r="S39" s="12">
        <f>SUM(S19/C39)</f>
        <v>0.48676628115345077</v>
      </c>
      <c r="T39" s="12">
        <f>SUM(T19/C39)</f>
        <v>0.52575036245323314</v>
      </c>
      <c r="U39" s="12">
        <f>SUM(U19/C39)</f>
        <v>0.41490845562044787</v>
      </c>
      <c r="V39" s="12">
        <f>SUM(V19/C39)</f>
        <v>8.3013410825417591E-2</v>
      </c>
      <c r="W39" s="12">
        <f>SUM(W19/C39)</f>
        <v>0.20185718591456508</v>
      </c>
    </row>
    <row r="40" spans="1:23">
      <c r="A40" s="25" t="s">
        <v>55</v>
      </c>
      <c r="B40" s="26" t="s">
        <v>56</v>
      </c>
      <c r="C40" s="27">
        <v>167105901.36000001</v>
      </c>
      <c r="D40" s="28">
        <v>6.7799999999999999E-2</v>
      </c>
      <c r="E40" s="29">
        <f>SUM(E20/C40)</f>
        <v>0.606519170628529</v>
      </c>
      <c r="F40" s="29">
        <f>SUM(F20/C40)</f>
        <v>0.22743565110919192</v>
      </c>
      <c r="G40" s="29">
        <f>SUM(G20/C40)</f>
        <v>0.16604157575635242</v>
      </c>
      <c r="H40" s="29">
        <f>SUM(H20/C40)</f>
        <v>0</v>
      </c>
      <c r="I40" s="29">
        <f>SUM(I20/C40)</f>
        <v>0.90549864797425939</v>
      </c>
      <c r="J40" s="29">
        <f>SUM(J20/C40)</f>
        <v>1.2572646584598153E-2</v>
      </c>
      <c r="K40" s="29">
        <f>SUM(K20/C40)</f>
        <v>8.1925102935215682E-2</v>
      </c>
      <c r="L40" s="30">
        <v>0</v>
      </c>
      <c r="M40" s="29">
        <f>SUM(M20/C40)</f>
        <v>0.16543331201956782</v>
      </c>
      <c r="N40" s="29">
        <f>SUM(N20/C40)</f>
        <v>0.10151419107249174</v>
      </c>
      <c r="O40" s="29">
        <f>SUM(O20/C40)</f>
        <v>0.22478938095115994</v>
      </c>
      <c r="P40" s="29">
        <f>SUM(P20/C40)</f>
        <v>0.50825951345085396</v>
      </c>
      <c r="Q40" s="29">
        <f>SUM(Q20/C40)</f>
        <v>0.44639102056186047</v>
      </c>
      <c r="R40" s="29">
        <f>SUM(R20/C40)</f>
        <v>0.28768815690376043</v>
      </c>
      <c r="S40" s="29">
        <f>SUM(S20/C40)</f>
        <v>0.24099711705118679</v>
      </c>
      <c r="T40" s="29">
        <f>SUM(T20/C40)</f>
        <v>0.11978294869956828</v>
      </c>
      <c r="U40" s="29">
        <f>SUM(U20/C40)</f>
        <v>6.91167695814522E-2</v>
      </c>
      <c r="V40" s="29">
        <f>SUM(V20/C40)</f>
        <v>5.0841104298867353E-2</v>
      </c>
      <c r="W40" s="29">
        <f>SUM(W20/C40)</f>
        <v>5.2114319477196941E-2</v>
      </c>
    </row>
    <row r="41" spans="1:23">
      <c r="A41" s="9" t="s">
        <v>55</v>
      </c>
      <c r="B41" s="9" t="s">
        <v>57</v>
      </c>
      <c r="C41" s="10">
        <v>2466338923.2399998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ht="15.75">
      <c r="B42" s="1" t="s">
        <v>79</v>
      </c>
    </row>
    <row r="43" spans="1:23" s="24" customFormat="1" ht="1.5" customHeight="1">
      <c r="A43" s="23" t="s">
        <v>2</v>
      </c>
      <c r="B43" s="23" t="s">
        <v>3</v>
      </c>
      <c r="C43" s="23" t="s">
        <v>4</v>
      </c>
      <c r="D43" s="23" t="s">
        <v>58</v>
      </c>
      <c r="E43" s="23" t="s">
        <v>6</v>
      </c>
      <c r="F43" s="23" t="s">
        <v>7</v>
      </c>
      <c r="G43" s="23" t="s">
        <v>8</v>
      </c>
      <c r="H43" s="23" t="s">
        <v>9</v>
      </c>
      <c r="I43" s="23" t="s">
        <v>10</v>
      </c>
      <c r="J43" s="23" t="s">
        <v>11</v>
      </c>
      <c r="K43" s="23" t="s">
        <v>12</v>
      </c>
      <c r="L43" s="23" t="s">
        <v>13</v>
      </c>
      <c r="M43" s="23" t="s">
        <v>14</v>
      </c>
      <c r="N43" s="23" t="s">
        <v>15</v>
      </c>
      <c r="O43" s="23" t="s">
        <v>16</v>
      </c>
      <c r="P43" s="23" t="s">
        <v>17</v>
      </c>
      <c r="Q43" s="23" t="s">
        <v>18</v>
      </c>
      <c r="R43" s="23" t="s">
        <v>19</v>
      </c>
      <c r="S43" s="23" t="s">
        <v>20</v>
      </c>
      <c r="T43" s="23" t="s">
        <v>21</v>
      </c>
      <c r="U43" s="23" t="s">
        <v>22</v>
      </c>
      <c r="V43" s="23" t="s">
        <v>23</v>
      </c>
      <c r="W43" s="23" t="s">
        <v>24</v>
      </c>
    </row>
    <row r="44" spans="1:23" hidden="1">
      <c r="A44" s="4" t="s">
        <v>59</v>
      </c>
      <c r="B44" s="4" t="s">
        <v>60</v>
      </c>
      <c r="C44" s="14">
        <v>497831720.55000001</v>
      </c>
      <c r="D44" s="15">
        <v>0.2019</v>
      </c>
      <c r="E44" s="16">
        <v>497546732.55000001</v>
      </c>
      <c r="F44" s="16">
        <v>284988</v>
      </c>
      <c r="G44" s="16">
        <v>0</v>
      </c>
      <c r="H44" s="16">
        <v>0</v>
      </c>
      <c r="I44" s="17">
        <v>370336714.38</v>
      </c>
      <c r="J44" s="16">
        <v>31182352.170000002</v>
      </c>
      <c r="K44" s="16">
        <v>96312654</v>
      </c>
      <c r="L44" s="16">
        <v>0</v>
      </c>
      <c r="M44" s="18">
        <v>66513256.909999996</v>
      </c>
      <c r="N44" s="16">
        <v>49901025.200000003</v>
      </c>
      <c r="O44" s="16">
        <v>75272961.890000001</v>
      </c>
      <c r="P44" s="18">
        <v>306144476.55000001</v>
      </c>
      <c r="Q44" s="18">
        <v>295601151.25</v>
      </c>
      <c r="R44" s="18">
        <v>156866855.36000001</v>
      </c>
      <c r="S44" s="16">
        <v>145058576.75999999</v>
      </c>
      <c r="T44" s="16">
        <v>52756299.460000001</v>
      </c>
      <c r="U44" s="16">
        <v>40238451.159999996</v>
      </c>
      <c r="V44" s="16">
        <v>51797614.130000003</v>
      </c>
      <c r="W44" s="16">
        <v>48068566.5</v>
      </c>
    </row>
    <row r="45" spans="1:23" hidden="1">
      <c r="A45" s="4" t="s">
        <v>61</v>
      </c>
      <c r="B45" s="4" t="s">
        <v>62</v>
      </c>
      <c r="C45" s="14">
        <v>172014550.66999999</v>
      </c>
      <c r="D45" s="15">
        <v>6.9699999999999998E-2</v>
      </c>
      <c r="E45" s="18">
        <v>167895730.66999999</v>
      </c>
      <c r="F45" s="16">
        <v>0</v>
      </c>
      <c r="G45" s="16">
        <v>0</v>
      </c>
      <c r="H45" s="16">
        <v>4118820</v>
      </c>
      <c r="I45" s="16">
        <v>46251384.659999996</v>
      </c>
      <c r="J45" s="16">
        <v>4115392.2</v>
      </c>
      <c r="K45" s="16">
        <v>121300024.65000001</v>
      </c>
      <c r="L45" s="16">
        <v>347749.16</v>
      </c>
      <c r="M45" s="16">
        <v>11217903.140000001</v>
      </c>
      <c r="N45" s="16">
        <v>41895043.329999998</v>
      </c>
      <c r="O45" s="16">
        <v>35794690.850000001</v>
      </c>
      <c r="P45" s="16">
        <v>83106913.349999994</v>
      </c>
      <c r="Q45" s="16">
        <v>9445034.7699999996</v>
      </c>
      <c r="R45" s="16">
        <v>0</v>
      </c>
      <c r="S45" s="16">
        <v>0</v>
      </c>
      <c r="T45" s="16">
        <v>277973.32</v>
      </c>
      <c r="U45" s="16">
        <v>277973.32</v>
      </c>
      <c r="V45" s="16">
        <v>0</v>
      </c>
      <c r="W45" s="16">
        <v>0</v>
      </c>
    </row>
    <row r="46" spans="1:23" hidden="1">
      <c r="A46" s="4" t="s">
        <v>63</v>
      </c>
      <c r="B46" s="4" t="s">
        <v>64</v>
      </c>
      <c r="C46" s="14">
        <v>166546990.97999999</v>
      </c>
      <c r="D46" s="15">
        <v>6.7500000000000004E-2</v>
      </c>
      <c r="E46" s="16">
        <v>147750034.91</v>
      </c>
      <c r="F46" s="16">
        <v>0</v>
      </c>
      <c r="G46" s="16">
        <v>18796956.07</v>
      </c>
      <c r="H46" s="16">
        <v>-1E-4</v>
      </c>
      <c r="I46" s="16">
        <v>148398374.19999999</v>
      </c>
      <c r="J46" s="16">
        <v>4661263.5599999996</v>
      </c>
      <c r="K46" s="16">
        <v>13207867.84</v>
      </c>
      <c r="L46" s="16">
        <v>279485.38</v>
      </c>
      <c r="M46" s="16">
        <v>19679826.239999998</v>
      </c>
      <c r="N46" s="16">
        <v>30121436.010000002</v>
      </c>
      <c r="O46" s="16">
        <v>48582025.210000001</v>
      </c>
      <c r="P46" s="16">
        <v>68163703.519999996</v>
      </c>
      <c r="Q46" s="16">
        <v>95876348.230000004</v>
      </c>
      <c r="R46" s="16">
        <v>27087036.170000002</v>
      </c>
      <c r="S46" s="16">
        <v>19175164.050000001</v>
      </c>
      <c r="T46" s="16">
        <v>30597395.59</v>
      </c>
      <c r="U46" s="16">
        <v>6547764.6399999997</v>
      </c>
      <c r="V46" s="16">
        <v>3243630.58</v>
      </c>
      <c r="W46" s="16">
        <v>1.77E-2</v>
      </c>
    </row>
    <row r="47" spans="1:23" hidden="1">
      <c r="A47" s="4" t="s">
        <v>65</v>
      </c>
      <c r="B47" s="4" t="s">
        <v>66</v>
      </c>
      <c r="C47" s="14">
        <v>163229805.78</v>
      </c>
      <c r="D47" s="15">
        <v>6.6199999999999995E-2</v>
      </c>
      <c r="E47" s="16">
        <v>140553757.58000001</v>
      </c>
      <c r="F47" s="16">
        <v>8200000</v>
      </c>
      <c r="G47" s="16">
        <v>14476048.199999999</v>
      </c>
      <c r="H47" s="16">
        <v>-2.9999999999999997E-4</v>
      </c>
      <c r="I47" s="16">
        <v>149191741.22</v>
      </c>
      <c r="J47" s="16">
        <v>9550928.6999999993</v>
      </c>
      <c r="K47" s="16">
        <v>4487135.8600000003</v>
      </c>
      <c r="L47" s="16">
        <v>0</v>
      </c>
      <c r="M47" s="16">
        <v>43401374.740000002</v>
      </c>
      <c r="N47" s="16">
        <v>31449630.629999999</v>
      </c>
      <c r="O47" s="16">
        <v>8077724.8700000001</v>
      </c>
      <c r="P47" s="16">
        <v>80301075.540000007</v>
      </c>
      <c r="Q47" s="16">
        <v>52908929.409999996</v>
      </c>
      <c r="R47" s="16">
        <v>13543081.15</v>
      </c>
      <c r="S47" s="16">
        <v>14304666.49</v>
      </c>
      <c r="T47" s="16">
        <v>63779825.079999998</v>
      </c>
      <c r="U47" s="16">
        <v>8162960.0300000003</v>
      </c>
      <c r="V47" s="16">
        <v>0</v>
      </c>
      <c r="W47" s="16">
        <v>6112883.9699999997</v>
      </c>
    </row>
    <row r="48" spans="1:23" hidden="1">
      <c r="A48" s="4" t="s">
        <v>67</v>
      </c>
      <c r="B48" s="4" t="s">
        <v>68</v>
      </c>
      <c r="C48" s="14">
        <v>149236680.05000001</v>
      </c>
      <c r="D48" s="15">
        <v>6.0499999999999998E-2</v>
      </c>
      <c r="E48" s="16">
        <v>149236680.05000001</v>
      </c>
      <c r="F48" s="16">
        <v>0</v>
      </c>
      <c r="G48" s="16">
        <v>0</v>
      </c>
      <c r="H48" s="16">
        <v>0</v>
      </c>
      <c r="I48" s="16">
        <v>121151713.94</v>
      </c>
      <c r="J48" s="16">
        <v>1936856.85</v>
      </c>
      <c r="K48" s="16">
        <v>26148109.260000002</v>
      </c>
      <c r="L48" s="16">
        <v>0</v>
      </c>
      <c r="M48" s="16">
        <v>19058833.010000002</v>
      </c>
      <c r="N48" s="16">
        <v>15955545.34</v>
      </c>
      <c r="O48" s="16">
        <v>40933953.390000001</v>
      </c>
      <c r="P48" s="16">
        <v>73288348.310000002</v>
      </c>
      <c r="Q48" s="16">
        <v>89805751.930000007</v>
      </c>
      <c r="R48" s="16">
        <v>55462243.920000002</v>
      </c>
      <c r="S48" s="16">
        <v>38305880.969999999</v>
      </c>
      <c r="T48" s="16">
        <v>23592241.440000001</v>
      </c>
      <c r="U48" s="16">
        <v>21421756.300000001</v>
      </c>
      <c r="V48" s="16">
        <v>4308251.21</v>
      </c>
      <c r="W48" s="16">
        <v>6094623.46</v>
      </c>
    </row>
    <row r="49" spans="1:23" hidden="1">
      <c r="A49" s="4" t="s">
        <v>69</v>
      </c>
      <c r="B49" s="4" t="s">
        <v>68</v>
      </c>
      <c r="C49" s="14">
        <v>111229468.06999999</v>
      </c>
      <c r="D49" s="15">
        <v>4.5100000000000001E-2</v>
      </c>
      <c r="E49" s="16">
        <v>111229468.06999999</v>
      </c>
      <c r="F49" s="16">
        <v>0</v>
      </c>
      <c r="G49" s="16">
        <v>0</v>
      </c>
      <c r="H49" s="16">
        <v>0</v>
      </c>
      <c r="I49" s="16">
        <v>111229468.06999999</v>
      </c>
      <c r="J49" s="16">
        <v>0</v>
      </c>
      <c r="K49" s="16">
        <v>0</v>
      </c>
      <c r="L49" s="16">
        <v>0</v>
      </c>
      <c r="M49" s="16">
        <v>5058424.4800000004</v>
      </c>
      <c r="N49" s="16">
        <v>6015474.9000000004</v>
      </c>
      <c r="O49" s="16">
        <v>86942491.799999997</v>
      </c>
      <c r="P49" s="16">
        <v>13213076.890000001</v>
      </c>
      <c r="Q49" s="16">
        <v>2433811.23</v>
      </c>
      <c r="R49" s="16">
        <v>2355888.62</v>
      </c>
      <c r="S49" s="16">
        <v>2355888.62</v>
      </c>
      <c r="T49" s="16">
        <v>-5.9999999999999995E-4</v>
      </c>
      <c r="U49" s="16">
        <v>0</v>
      </c>
      <c r="V49" s="16">
        <v>0</v>
      </c>
      <c r="W49" s="16">
        <v>1.5E-3</v>
      </c>
    </row>
    <row r="50" spans="1:23" hidden="1">
      <c r="A50" s="4" t="s">
        <v>27</v>
      </c>
      <c r="B50" s="4" t="s">
        <v>28</v>
      </c>
      <c r="C50" s="5">
        <v>90006699.209999993</v>
      </c>
      <c r="D50" s="15">
        <v>3.6499999999999998E-2</v>
      </c>
      <c r="E50" s="5">
        <v>50632741.140000001</v>
      </c>
      <c r="F50" s="5">
        <v>34077277.07</v>
      </c>
      <c r="G50" s="5">
        <v>5296681</v>
      </c>
      <c r="H50" s="5">
        <v>0</v>
      </c>
      <c r="I50" s="5">
        <v>86947310.849999994</v>
      </c>
      <c r="J50" s="5">
        <v>0</v>
      </c>
      <c r="K50" s="5">
        <v>3059388.36</v>
      </c>
      <c r="L50" s="5">
        <v>0</v>
      </c>
      <c r="M50" s="5">
        <v>14041510.77</v>
      </c>
      <c r="N50" s="5">
        <v>9125062.6899999995</v>
      </c>
      <c r="O50" s="5">
        <v>16530223.23</v>
      </c>
      <c r="P50" s="5">
        <v>50309902.520000003</v>
      </c>
      <c r="Q50" s="5">
        <v>21782600.309999999</v>
      </c>
      <c r="R50" s="5">
        <v>21226471.059999999</v>
      </c>
      <c r="S50" s="5">
        <v>17098904.16</v>
      </c>
      <c r="T50" s="5">
        <v>44625</v>
      </c>
      <c r="U50" s="5">
        <v>44625</v>
      </c>
      <c r="V50" s="5">
        <v>0</v>
      </c>
      <c r="W50" s="5">
        <v>0</v>
      </c>
    </row>
    <row r="51" spans="1:23" hidden="1">
      <c r="A51" s="19" t="s">
        <v>70</v>
      </c>
      <c r="B51" s="19" t="s">
        <v>71</v>
      </c>
      <c r="C51" s="5">
        <v>81010610.849999994</v>
      </c>
      <c r="D51" s="15">
        <v>3.2800000000000003E-2</v>
      </c>
      <c r="E51" s="20">
        <v>60310610.850000001</v>
      </c>
      <c r="F51" s="20">
        <v>20700000</v>
      </c>
      <c r="G51" s="20">
        <v>0</v>
      </c>
      <c r="H51" s="20">
        <v>0</v>
      </c>
      <c r="I51" s="20">
        <v>45376198.850000001</v>
      </c>
      <c r="J51" s="20">
        <v>44261</v>
      </c>
      <c r="K51" s="20">
        <v>35563789</v>
      </c>
      <c r="L51" s="20">
        <v>26362</v>
      </c>
      <c r="M51" s="20">
        <v>11569601</v>
      </c>
      <c r="N51" s="20">
        <v>7539550.1299999999</v>
      </c>
      <c r="O51" s="20">
        <v>22014298.809999999</v>
      </c>
      <c r="P51" s="20">
        <v>39887160.909999996</v>
      </c>
      <c r="Q51" s="20">
        <v>3061769.66</v>
      </c>
      <c r="R51" s="20">
        <v>0</v>
      </c>
      <c r="S51" s="20">
        <v>0</v>
      </c>
      <c r="T51" s="20">
        <v>0</v>
      </c>
      <c r="U51" s="20">
        <v>0</v>
      </c>
      <c r="V51" s="20">
        <v>1083912.45</v>
      </c>
      <c r="W51" s="20">
        <v>0</v>
      </c>
    </row>
    <row r="52" spans="1:23" hidden="1">
      <c r="A52" s="19" t="s">
        <v>72</v>
      </c>
      <c r="B52" s="19" t="s">
        <v>73</v>
      </c>
      <c r="C52" s="5">
        <v>78564343.469999999</v>
      </c>
      <c r="D52" s="15">
        <v>3.1899999999999998E-2</v>
      </c>
      <c r="E52" s="20">
        <v>12669530.470000001</v>
      </c>
      <c r="F52" s="20">
        <v>5872753</v>
      </c>
      <c r="G52" s="20">
        <v>60022060</v>
      </c>
      <c r="H52" s="20">
        <v>0</v>
      </c>
      <c r="I52" s="20">
        <v>78564343.469999999</v>
      </c>
      <c r="J52" s="20">
        <v>0</v>
      </c>
      <c r="K52" s="20">
        <v>0</v>
      </c>
      <c r="L52" s="20">
        <v>0</v>
      </c>
      <c r="M52" s="20">
        <v>49516652.229999997</v>
      </c>
      <c r="N52" s="20">
        <v>4215340</v>
      </c>
      <c r="O52" s="20">
        <v>19465920.68</v>
      </c>
      <c r="P52" s="20">
        <v>5366430.5599999996</v>
      </c>
      <c r="Q52" s="20">
        <v>3026802.75</v>
      </c>
      <c r="R52" s="20">
        <v>1976677.84</v>
      </c>
      <c r="S52" s="20">
        <v>2621950.6</v>
      </c>
      <c r="T52" s="20">
        <v>1050124.9099999999</v>
      </c>
      <c r="U52" s="20">
        <v>404852.15</v>
      </c>
      <c r="V52" s="20">
        <v>0</v>
      </c>
      <c r="W52" s="20">
        <v>0</v>
      </c>
    </row>
    <row r="53" spans="1:23" hidden="1">
      <c r="A53" s="19" t="s">
        <v>74</v>
      </c>
      <c r="B53" s="19" t="s">
        <v>75</v>
      </c>
      <c r="C53" s="5">
        <v>77986830.909999996</v>
      </c>
      <c r="D53" s="15">
        <v>3.1600000000000003E-2</v>
      </c>
      <c r="E53" s="20">
        <v>77986830.909999996</v>
      </c>
      <c r="F53" s="20">
        <v>0</v>
      </c>
      <c r="G53" s="20">
        <v>0</v>
      </c>
      <c r="H53" s="20">
        <v>0</v>
      </c>
      <c r="I53" s="20">
        <v>77655873.079999998</v>
      </c>
      <c r="J53" s="20">
        <v>0</v>
      </c>
      <c r="K53" s="20">
        <v>330957.83</v>
      </c>
      <c r="L53" s="20">
        <v>0</v>
      </c>
      <c r="M53" s="20">
        <v>0</v>
      </c>
      <c r="N53" s="20">
        <v>25331.759999999998</v>
      </c>
      <c r="O53" s="20">
        <v>372150.95</v>
      </c>
      <c r="P53" s="20">
        <v>77589348.200000003</v>
      </c>
      <c r="Q53" s="20">
        <v>619830.71</v>
      </c>
      <c r="R53" s="20">
        <v>330957.83</v>
      </c>
      <c r="S53" s="20">
        <v>330957.83</v>
      </c>
      <c r="T53" s="20">
        <v>619830.71</v>
      </c>
      <c r="U53" s="20">
        <v>0</v>
      </c>
      <c r="V53" s="20">
        <v>0</v>
      </c>
      <c r="W53" s="20">
        <v>0</v>
      </c>
    </row>
    <row r="54" spans="1:23" hidden="1">
      <c r="A54" s="9" t="s">
        <v>55</v>
      </c>
      <c r="B54" s="9" t="s">
        <v>76</v>
      </c>
      <c r="C54" s="10">
        <v>1587657700.54</v>
      </c>
      <c r="D54" s="11">
        <v>0.64370000000000005</v>
      </c>
      <c r="E54" s="21">
        <f>SUM(E44:E53)</f>
        <v>1415812117.2</v>
      </c>
      <c r="F54" s="21">
        <f t="shared" ref="F54:W54" si="20">SUM(F44:F53)</f>
        <v>69135018.069999993</v>
      </c>
      <c r="G54" s="21">
        <f t="shared" si="20"/>
        <v>98591745.269999996</v>
      </c>
      <c r="H54" s="21">
        <f t="shared" si="20"/>
        <v>4118819.9996000002</v>
      </c>
      <c r="I54" s="21">
        <f t="shared" si="20"/>
        <v>1235103122.72</v>
      </c>
      <c r="J54" s="21">
        <f t="shared" si="20"/>
        <v>51491054.480000012</v>
      </c>
      <c r="K54" s="21">
        <f t="shared" si="20"/>
        <v>300409926.80000001</v>
      </c>
      <c r="L54" s="21">
        <f t="shared" si="20"/>
        <v>653596.54</v>
      </c>
      <c r="M54" s="21">
        <f t="shared" si="20"/>
        <v>240057382.51999998</v>
      </c>
      <c r="N54" s="21">
        <f t="shared" si="20"/>
        <v>196243439.99000001</v>
      </c>
      <c r="O54" s="21">
        <f t="shared" si="20"/>
        <v>353986441.68000007</v>
      </c>
      <c r="P54" s="21">
        <f t="shared" si="20"/>
        <v>797370436.3499999</v>
      </c>
      <c r="Q54" s="21">
        <f t="shared" si="20"/>
        <v>574562030.24999988</v>
      </c>
      <c r="R54" s="21">
        <f t="shared" si="20"/>
        <v>278849211.94999999</v>
      </c>
      <c r="S54" s="21">
        <f t="shared" si="20"/>
        <v>239251989.48000002</v>
      </c>
      <c r="T54" s="21">
        <f t="shared" si="20"/>
        <v>172718315.50939998</v>
      </c>
      <c r="U54" s="21">
        <f t="shared" si="20"/>
        <v>77098382.600000009</v>
      </c>
      <c r="V54" s="21">
        <f t="shared" si="20"/>
        <v>60433408.370000005</v>
      </c>
      <c r="W54" s="21">
        <f t="shared" si="20"/>
        <v>60276073.949200004</v>
      </c>
    </row>
    <row r="55" spans="1:23" hidden="1">
      <c r="A55" s="9" t="s">
        <v>55</v>
      </c>
      <c r="B55" s="9" t="s">
        <v>57</v>
      </c>
      <c r="C55" s="10">
        <v>2466338923.2399998</v>
      </c>
    </row>
    <row r="57" spans="1:23">
      <c r="A57" s="3" t="s">
        <v>2</v>
      </c>
      <c r="B57" s="3" t="s">
        <v>3</v>
      </c>
      <c r="C57" s="3" t="s">
        <v>4</v>
      </c>
      <c r="D57" s="3" t="s">
        <v>58</v>
      </c>
      <c r="E57" s="3" t="s">
        <v>6</v>
      </c>
      <c r="F57" s="3" t="s">
        <v>7</v>
      </c>
      <c r="G57" s="3" t="s">
        <v>8</v>
      </c>
      <c r="H57" s="3" t="s">
        <v>9</v>
      </c>
      <c r="I57" s="3" t="s">
        <v>10</v>
      </c>
      <c r="J57" s="3" t="s">
        <v>11</v>
      </c>
      <c r="K57" s="3" t="s">
        <v>12</v>
      </c>
      <c r="L57" s="3" t="s">
        <v>13</v>
      </c>
      <c r="M57" s="3" t="s">
        <v>14</v>
      </c>
      <c r="N57" s="3" t="s">
        <v>15</v>
      </c>
      <c r="O57" s="3" t="s">
        <v>16</v>
      </c>
      <c r="P57" s="3" t="s">
        <v>17</v>
      </c>
      <c r="Q57" s="3" t="s">
        <v>18</v>
      </c>
      <c r="R57" s="3" t="s">
        <v>19</v>
      </c>
      <c r="S57" s="3" t="s">
        <v>20</v>
      </c>
      <c r="T57" s="3" t="s">
        <v>21</v>
      </c>
      <c r="U57" s="3" t="s">
        <v>22</v>
      </c>
      <c r="V57" s="3" t="s">
        <v>23</v>
      </c>
      <c r="W57" s="3" t="s">
        <v>24</v>
      </c>
    </row>
    <row r="58" spans="1:23">
      <c r="A58" s="4" t="s">
        <v>59</v>
      </c>
      <c r="B58" s="4" t="s">
        <v>60</v>
      </c>
      <c r="C58" s="14">
        <v>497831720.55000001</v>
      </c>
      <c r="D58" s="15">
        <v>0.2019</v>
      </c>
      <c r="E58" s="6">
        <f t="shared" ref="E58:E68" si="21">SUM(E44/C58)</f>
        <v>0.99942754149999691</v>
      </c>
      <c r="F58" s="6">
        <f t="shared" ref="F58:F68" si="22">SUM(F44/C58)</f>
        <v>5.7245850000306898E-4</v>
      </c>
      <c r="G58" s="6">
        <f t="shared" ref="G58:G68" si="23">SUM(G44/C58)</f>
        <v>0</v>
      </c>
      <c r="H58" s="6">
        <f t="shared" ref="H58:H68" si="24">SUM(H44/C58)</f>
        <v>0</v>
      </c>
      <c r="I58" s="6">
        <f t="shared" ref="I58:I68" si="25">SUM(I44/C58)</f>
        <v>0.74389939229034119</v>
      </c>
      <c r="J58" s="6">
        <f t="shared" ref="J58:J68" si="26">SUM(J44/C58)</f>
        <v>6.2636330476390736E-2</v>
      </c>
      <c r="K58" s="6">
        <f t="shared" ref="K58:K68" si="27">SUM(K44/C58)</f>
        <v>0.19346427723326798</v>
      </c>
      <c r="L58" s="6">
        <f t="shared" ref="L58:L68" si="28">SUM(L44/C58)</f>
        <v>0</v>
      </c>
      <c r="M58" s="6">
        <f t="shared" ref="M58:M68" si="29">SUM(M44/C58)</f>
        <v>0.13360590369074263</v>
      </c>
      <c r="N58" s="6">
        <f t="shared" ref="N58:N68" si="30">SUM(N44/C58)</f>
        <v>0.10023673289614772</v>
      </c>
      <c r="O58" s="6">
        <f t="shared" ref="O58:O68" si="31">SUM(O44/C58)</f>
        <v>0.15120161850441974</v>
      </c>
      <c r="P58" s="6">
        <f t="shared" ref="P58:P68" si="32">SUM(P44/C58)</f>
        <v>0.61495574490868987</v>
      </c>
      <c r="Q58" s="6">
        <f t="shared" ref="Q58:Q68" si="33">SUM(Q44/C58)</f>
        <v>0.59377725252907243</v>
      </c>
      <c r="R58" s="6">
        <f t="shared" ref="R58:R68" si="34">SUM(R44/C58)</f>
        <v>0.31510016112813166</v>
      </c>
      <c r="S58" s="6">
        <f t="shared" ref="S58:S68" si="35">SUM(S44/C58)</f>
        <v>0.29138074327554014</v>
      </c>
      <c r="T58" s="6">
        <f t="shared" ref="T58:T68" si="36">SUM(T44/C58)</f>
        <v>0.10597215340500062</v>
      </c>
      <c r="U58" s="6">
        <f t="shared" ref="U58:U68" si="37">SUM(U44/C58)</f>
        <v>8.082741516660473E-2</v>
      </c>
      <c r="V58" s="6">
        <f t="shared" ref="V58:V68" si="38">SUM(V44/C58)</f>
        <v>0.10404643173957349</v>
      </c>
      <c r="W58" s="6">
        <f t="shared" ref="W58:W68" si="39">SUM(W44/C58)</f>
        <v>9.65558531443E-2</v>
      </c>
    </row>
    <row r="59" spans="1:23">
      <c r="A59" s="4" t="s">
        <v>61</v>
      </c>
      <c r="B59" s="4" t="s">
        <v>62</v>
      </c>
      <c r="C59" s="14">
        <v>172014550.66999999</v>
      </c>
      <c r="D59" s="15">
        <v>6.9699999999999998E-2</v>
      </c>
      <c r="E59" s="6">
        <f t="shared" si="21"/>
        <v>0.97605539773259231</v>
      </c>
      <c r="F59" s="6">
        <f t="shared" si="22"/>
        <v>0</v>
      </c>
      <c r="G59" s="6">
        <f t="shared" si="23"/>
        <v>0</v>
      </c>
      <c r="H59" s="6">
        <f t="shared" si="24"/>
        <v>2.3944602267407709E-2</v>
      </c>
      <c r="I59" s="6">
        <f t="shared" si="25"/>
        <v>0.26888065271135475</v>
      </c>
      <c r="J59" s="6">
        <f t="shared" si="26"/>
        <v>2.3924674883435547E-2</v>
      </c>
      <c r="K59" s="6">
        <f t="shared" si="27"/>
        <v>0.70517304598671493</v>
      </c>
      <c r="L59" s="6">
        <f t="shared" si="28"/>
        <v>2.0216264184948905E-3</v>
      </c>
      <c r="M59" s="6">
        <f t="shared" si="29"/>
        <v>6.5214850117656042E-2</v>
      </c>
      <c r="N59" s="6">
        <f t="shared" si="30"/>
        <v>0.24355522929204534</v>
      </c>
      <c r="O59" s="6">
        <f t="shared" si="31"/>
        <v>0.20809106386976561</v>
      </c>
      <c r="P59" s="6">
        <f t="shared" si="32"/>
        <v>0.48313885672053303</v>
      </c>
      <c r="Q59" s="6">
        <f t="shared" si="33"/>
        <v>5.4908347771810043E-2</v>
      </c>
      <c r="R59" s="6">
        <f t="shared" si="34"/>
        <v>0</v>
      </c>
      <c r="S59" s="6">
        <f t="shared" si="35"/>
        <v>0</v>
      </c>
      <c r="T59" s="6">
        <f t="shared" si="36"/>
        <v>1.6159872459468607E-3</v>
      </c>
      <c r="U59" s="6">
        <f t="shared" si="37"/>
        <v>1.6159872459468607E-3</v>
      </c>
      <c r="V59" s="6">
        <f t="shared" si="38"/>
        <v>0</v>
      </c>
      <c r="W59" s="6">
        <f t="shared" si="39"/>
        <v>0</v>
      </c>
    </row>
    <row r="60" spans="1:23">
      <c r="A60" s="4" t="s">
        <v>63</v>
      </c>
      <c r="B60" s="4" t="s">
        <v>64</v>
      </c>
      <c r="C60" s="14">
        <v>166546990.97999999</v>
      </c>
      <c r="D60" s="15">
        <v>6.7500000000000004E-2</v>
      </c>
      <c r="E60" s="6">
        <f t="shared" si="21"/>
        <v>0.88713722199726053</v>
      </c>
      <c r="F60" s="6">
        <f t="shared" si="22"/>
        <v>0</v>
      </c>
      <c r="G60" s="6">
        <f t="shared" si="23"/>
        <v>0.11286277800273953</v>
      </c>
      <c r="H60" s="6">
        <f t="shared" si="24"/>
        <v>-6.0043114205532922E-13</v>
      </c>
      <c r="I60" s="6">
        <f t="shared" si="25"/>
        <v>0.8910300530006009</v>
      </c>
      <c r="J60" s="6">
        <f t="shared" si="26"/>
        <v>2.798767802751689E-2</v>
      </c>
      <c r="K60" s="6">
        <f t="shared" si="27"/>
        <v>7.930415171287053E-2</v>
      </c>
      <c r="L60" s="6">
        <f t="shared" si="28"/>
        <v>1.6781172590116765E-3</v>
      </c>
      <c r="M60" s="6">
        <f t="shared" si="29"/>
        <v>0.11816380544733633</v>
      </c>
      <c r="N60" s="6">
        <f t="shared" si="30"/>
        <v>0.18085848223830819</v>
      </c>
      <c r="O60" s="6">
        <f t="shared" si="31"/>
        <v>0.29170160880201096</v>
      </c>
      <c r="P60" s="6">
        <f t="shared" si="32"/>
        <v>0.40927610351234461</v>
      </c>
      <c r="Q60" s="6">
        <f t="shared" si="33"/>
        <v>0.57567145263833341</v>
      </c>
      <c r="R60" s="6">
        <f t="shared" si="34"/>
        <v>0.16263900062447109</v>
      </c>
      <c r="S60" s="6">
        <f t="shared" si="35"/>
        <v>0.11513365649639791</v>
      </c>
      <c r="T60" s="6">
        <f t="shared" si="36"/>
        <v>0.18371629178022392</v>
      </c>
      <c r="U60" s="6">
        <f t="shared" si="37"/>
        <v>3.931481800704701E-2</v>
      </c>
      <c r="V60" s="6">
        <f t="shared" si="38"/>
        <v>1.9475768135549899E-2</v>
      </c>
      <c r="W60" s="6">
        <f t="shared" si="39"/>
        <v>1.0627631214379326E-10</v>
      </c>
    </row>
    <row r="61" spans="1:23">
      <c r="A61" s="4" t="s">
        <v>65</v>
      </c>
      <c r="B61" s="4" t="s">
        <v>66</v>
      </c>
      <c r="C61" s="14">
        <v>163229805.78</v>
      </c>
      <c r="D61" s="15">
        <v>6.6199999999999995E-2</v>
      </c>
      <c r="E61" s="6">
        <f t="shared" si="21"/>
        <v>0.86107899784820785</v>
      </c>
      <c r="F61" s="6">
        <f t="shared" si="22"/>
        <v>5.0235923278937812E-2</v>
      </c>
      <c r="G61" s="6">
        <f t="shared" si="23"/>
        <v>8.8685078872854359E-2</v>
      </c>
      <c r="H61" s="6">
        <f t="shared" si="24"/>
        <v>-1.8378996321562612E-12</v>
      </c>
      <c r="I61" s="6">
        <f t="shared" si="25"/>
        <v>0.91399815436330045</v>
      </c>
      <c r="J61" s="6">
        <f t="shared" si="26"/>
        <v>5.8512161148268932E-2</v>
      </c>
      <c r="K61" s="6">
        <f t="shared" si="27"/>
        <v>2.7489684488430567E-2</v>
      </c>
      <c r="L61" s="6">
        <f t="shared" si="28"/>
        <v>0</v>
      </c>
      <c r="M61" s="6">
        <f t="shared" si="29"/>
        <v>0.26589123556574018</v>
      </c>
      <c r="N61" s="6">
        <f t="shared" si="30"/>
        <v>0.19267088188775763</v>
      </c>
      <c r="O61" s="6">
        <f t="shared" si="31"/>
        <v>4.9486825224108286E-2</v>
      </c>
      <c r="P61" s="6">
        <f t="shared" si="32"/>
        <v>0.49195105732239391</v>
      </c>
      <c r="Q61" s="6">
        <f t="shared" si="33"/>
        <v>0.324137673001402</v>
      </c>
      <c r="R61" s="6">
        <f t="shared" si="34"/>
        <v>8.2969412879491333E-2</v>
      </c>
      <c r="S61" s="6">
        <f t="shared" si="35"/>
        <v>8.7635137600296661E-2</v>
      </c>
      <c r="T61" s="6">
        <f t="shared" si="36"/>
        <v>0.390736390178409</v>
      </c>
      <c r="U61" s="6">
        <f t="shared" si="37"/>
        <v>5.0009004121477553E-2</v>
      </c>
      <c r="V61" s="6">
        <f t="shared" si="38"/>
        <v>0</v>
      </c>
      <c r="W61" s="6">
        <f t="shared" si="39"/>
        <v>3.7449557332923024E-2</v>
      </c>
    </row>
    <row r="62" spans="1:23">
      <c r="A62" s="4" t="s">
        <v>67</v>
      </c>
      <c r="B62" s="4" t="s">
        <v>68</v>
      </c>
      <c r="C62" s="14">
        <v>149236680.05000001</v>
      </c>
      <c r="D62" s="6">
        <v>6.0499999999999998E-2</v>
      </c>
      <c r="E62" s="6">
        <f t="shared" si="21"/>
        <v>1</v>
      </c>
      <c r="F62" s="6">
        <f t="shared" si="22"/>
        <v>0</v>
      </c>
      <c r="G62" s="6">
        <f t="shared" si="23"/>
        <v>0</v>
      </c>
      <c r="H62" s="6">
        <f t="shared" si="24"/>
        <v>0</v>
      </c>
      <c r="I62" s="6">
        <f t="shared" si="25"/>
        <v>0.81180922745942574</v>
      </c>
      <c r="J62" s="6">
        <f t="shared" si="26"/>
        <v>1.2978423597677721E-2</v>
      </c>
      <c r="K62" s="6">
        <f t="shared" si="27"/>
        <v>0.1752123489428965</v>
      </c>
      <c r="L62" s="6">
        <f t="shared" si="28"/>
        <v>0</v>
      </c>
      <c r="M62" s="6">
        <f t="shared" si="29"/>
        <v>0.1277087710850614</v>
      </c>
      <c r="N62" s="6">
        <f t="shared" si="30"/>
        <v>0.10691436806724915</v>
      </c>
      <c r="O62" s="6">
        <f t="shared" si="31"/>
        <v>0.27428882347346212</v>
      </c>
      <c r="P62" s="6">
        <f t="shared" si="32"/>
        <v>0.49108803737422729</v>
      </c>
      <c r="Q62" s="6">
        <f t="shared" si="33"/>
        <v>0.60176728603123331</v>
      </c>
      <c r="R62" s="6">
        <f t="shared" si="34"/>
        <v>0.371639491721593</v>
      </c>
      <c r="S62" s="6">
        <f t="shared" si="35"/>
        <v>0.25667872641743344</v>
      </c>
      <c r="T62" s="6">
        <f t="shared" si="36"/>
        <v>0.15808607798093402</v>
      </c>
      <c r="U62" s="6">
        <f t="shared" si="37"/>
        <v>0.14354216599312508</v>
      </c>
      <c r="V62" s="6">
        <f t="shared" si="38"/>
        <v>2.886858115951501E-2</v>
      </c>
      <c r="W62" s="6">
        <f t="shared" si="39"/>
        <v>4.0838642738220035E-2</v>
      </c>
    </row>
    <row r="63" spans="1:23">
      <c r="A63" s="4" t="s">
        <v>69</v>
      </c>
      <c r="B63" s="4" t="s">
        <v>68</v>
      </c>
      <c r="C63" s="14">
        <v>111229468.06999999</v>
      </c>
      <c r="D63" s="15">
        <v>4.5100000000000001E-2</v>
      </c>
      <c r="E63" s="6">
        <f t="shared" si="21"/>
        <v>1</v>
      </c>
      <c r="F63" s="6">
        <f t="shared" si="22"/>
        <v>0</v>
      </c>
      <c r="G63" s="6">
        <f t="shared" si="23"/>
        <v>0</v>
      </c>
      <c r="H63" s="6">
        <f t="shared" si="24"/>
        <v>0</v>
      </c>
      <c r="I63" s="6">
        <f t="shared" si="25"/>
        <v>1</v>
      </c>
      <c r="J63" s="6">
        <f t="shared" si="26"/>
        <v>0</v>
      </c>
      <c r="K63" s="6">
        <f t="shared" si="27"/>
        <v>0</v>
      </c>
      <c r="L63" s="6">
        <f t="shared" si="28"/>
        <v>0</v>
      </c>
      <c r="M63" s="6">
        <f t="shared" si="29"/>
        <v>4.5477377243381086E-2</v>
      </c>
      <c r="N63" s="6">
        <f t="shared" si="30"/>
        <v>5.4081665626722987E-2</v>
      </c>
      <c r="O63" s="6">
        <f t="shared" si="31"/>
        <v>0.78164980295765252</v>
      </c>
      <c r="P63" s="6">
        <f t="shared" si="32"/>
        <v>0.11879115417224347</v>
      </c>
      <c r="Q63" s="6">
        <f t="shared" si="33"/>
        <v>2.1880993159729314E-2</v>
      </c>
      <c r="R63" s="6">
        <f t="shared" si="34"/>
        <v>2.1180435912157465E-2</v>
      </c>
      <c r="S63" s="6">
        <f t="shared" si="35"/>
        <v>2.1180435912157465E-2</v>
      </c>
      <c r="T63" s="6">
        <f t="shared" si="36"/>
        <v>-5.394253972539024E-12</v>
      </c>
      <c r="U63" s="6">
        <f t="shared" si="37"/>
        <v>0</v>
      </c>
      <c r="V63" s="6">
        <f t="shared" si="38"/>
        <v>0</v>
      </c>
      <c r="W63" s="6">
        <f t="shared" si="39"/>
        <v>1.3485634931347561E-11</v>
      </c>
    </row>
    <row r="64" spans="1:23">
      <c r="A64" s="4" t="s">
        <v>27</v>
      </c>
      <c r="B64" s="4" t="s">
        <v>28</v>
      </c>
      <c r="C64" s="5">
        <v>90006699.209999993</v>
      </c>
      <c r="D64" s="15">
        <v>3.6499999999999998E-2</v>
      </c>
      <c r="E64" s="6">
        <f t="shared" si="21"/>
        <v>0.56254413931862712</v>
      </c>
      <c r="F64" s="6">
        <f t="shared" si="22"/>
        <v>0.3786082299328884</v>
      </c>
      <c r="G64" s="6">
        <f t="shared" si="23"/>
        <v>5.8847630748484599E-2</v>
      </c>
      <c r="H64" s="6">
        <f t="shared" si="24"/>
        <v>0</v>
      </c>
      <c r="I64" s="6">
        <f t="shared" si="25"/>
        <v>0.96600932611847079</v>
      </c>
      <c r="J64" s="6">
        <f t="shared" si="26"/>
        <v>0</v>
      </c>
      <c r="K64" s="6">
        <f t="shared" si="27"/>
        <v>3.3990673881529182E-2</v>
      </c>
      <c r="L64" s="6">
        <f t="shared" si="28"/>
        <v>0</v>
      </c>
      <c r="M64" s="6">
        <f t="shared" si="29"/>
        <v>0.15600517398420438</v>
      </c>
      <c r="N64" s="6">
        <f t="shared" si="30"/>
        <v>0.1013820390047831</v>
      </c>
      <c r="O64" s="6">
        <f t="shared" si="31"/>
        <v>0.18365547648217109</v>
      </c>
      <c r="P64" s="6">
        <f t="shared" si="32"/>
        <v>0.55895731052884157</v>
      </c>
      <c r="Q64" s="6">
        <f t="shared" si="33"/>
        <v>0.24201087809228194</v>
      </c>
      <c r="R64" s="6">
        <f t="shared" si="34"/>
        <v>0.23583212412306392</v>
      </c>
      <c r="S64" s="6">
        <f t="shared" si="35"/>
        <v>0.18997368318224322</v>
      </c>
      <c r="T64" s="6">
        <f t="shared" si="36"/>
        <v>4.9579642839565473E-4</v>
      </c>
      <c r="U64" s="6">
        <f t="shared" si="37"/>
        <v>4.9579642839565473E-4</v>
      </c>
      <c r="V64" s="6">
        <f t="shared" si="38"/>
        <v>0</v>
      </c>
      <c r="W64" s="6">
        <f t="shared" si="39"/>
        <v>0</v>
      </c>
    </row>
    <row r="65" spans="1:23">
      <c r="A65" s="4" t="s">
        <v>70</v>
      </c>
      <c r="B65" s="4" t="s">
        <v>71</v>
      </c>
      <c r="C65" s="5">
        <v>81010610.849999994</v>
      </c>
      <c r="D65" s="15">
        <v>3.2800000000000003E-2</v>
      </c>
      <c r="E65" s="6">
        <f t="shared" si="21"/>
        <v>0.74447791736408075</v>
      </c>
      <c r="F65" s="6">
        <f t="shared" si="22"/>
        <v>0.2555220826359193</v>
      </c>
      <c r="G65" s="6">
        <f t="shared" si="23"/>
        <v>0</v>
      </c>
      <c r="H65" s="6">
        <f t="shared" si="24"/>
        <v>0</v>
      </c>
      <c r="I65" s="6">
        <f t="shared" si="25"/>
        <v>0.5601266102537974</v>
      </c>
      <c r="J65" s="6">
        <f t="shared" si="26"/>
        <v>5.4636052654823304E-4</v>
      </c>
      <c r="K65" s="6">
        <f t="shared" si="27"/>
        <v>0.43900161505818347</v>
      </c>
      <c r="L65" s="6">
        <f t="shared" si="28"/>
        <v>3.2541416147092295E-4</v>
      </c>
      <c r="M65" s="6">
        <f t="shared" si="29"/>
        <v>0.14281587163220361</v>
      </c>
      <c r="N65" s="6">
        <f t="shared" si="30"/>
        <v>9.3068673978527347E-2</v>
      </c>
      <c r="O65" s="6">
        <f t="shared" si="31"/>
        <v>0.27174586858457195</v>
      </c>
      <c r="P65" s="6">
        <f t="shared" si="32"/>
        <v>0.49236958580469709</v>
      </c>
      <c r="Q65" s="6">
        <f t="shared" si="33"/>
        <v>3.7794674399742545E-2</v>
      </c>
      <c r="R65" s="6">
        <f t="shared" si="34"/>
        <v>0</v>
      </c>
      <c r="S65" s="6">
        <f t="shared" si="35"/>
        <v>0</v>
      </c>
      <c r="T65" s="6">
        <f t="shared" si="36"/>
        <v>0</v>
      </c>
      <c r="U65" s="6">
        <f t="shared" si="37"/>
        <v>0</v>
      </c>
      <c r="V65" s="6">
        <f t="shared" si="38"/>
        <v>1.3379882445362402E-2</v>
      </c>
      <c r="W65" s="6">
        <f t="shared" si="39"/>
        <v>0</v>
      </c>
    </row>
    <row r="66" spans="1:23">
      <c r="A66" s="19" t="s">
        <v>72</v>
      </c>
      <c r="B66" s="19" t="s">
        <v>73</v>
      </c>
      <c r="C66" s="5">
        <v>78564343.469999999</v>
      </c>
      <c r="D66" s="15">
        <v>3.1899999999999998E-2</v>
      </c>
      <c r="E66" s="6">
        <f t="shared" si="21"/>
        <v>0.16126311136091775</v>
      </c>
      <c r="F66" s="6">
        <f t="shared" si="22"/>
        <v>7.4750869677190468E-2</v>
      </c>
      <c r="G66" s="6">
        <f t="shared" si="23"/>
        <v>0.76398601896189178</v>
      </c>
      <c r="H66" s="6">
        <f t="shared" si="24"/>
        <v>0</v>
      </c>
      <c r="I66" s="6">
        <f t="shared" si="25"/>
        <v>1</v>
      </c>
      <c r="J66" s="6">
        <f t="shared" si="26"/>
        <v>0</v>
      </c>
      <c r="K66" s="6">
        <f t="shared" si="27"/>
        <v>0</v>
      </c>
      <c r="L66" s="6">
        <f t="shared" si="28"/>
        <v>0</v>
      </c>
      <c r="M66" s="6">
        <f t="shared" si="29"/>
        <v>0.63026877134037351</v>
      </c>
      <c r="N66" s="6">
        <f t="shared" si="30"/>
        <v>5.3654620070867631E-2</v>
      </c>
      <c r="O66" s="6">
        <f t="shared" si="31"/>
        <v>0.24777042383652215</v>
      </c>
      <c r="P66" s="6">
        <f t="shared" si="32"/>
        <v>6.8306184752236682E-2</v>
      </c>
      <c r="Q66" s="6">
        <f t="shared" si="33"/>
        <v>3.8526418172841886E-2</v>
      </c>
      <c r="R66" s="6">
        <f t="shared" si="34"/>
        <v>2.5159986740738178E-2</v>
      </c>
      <c r="S66" s="6">
        <f t="shared" si="35"/>
        <v>3.3373289767274626E-2</v>
      </c>
      <c r="T66" s="6">
        <f t="shared" si="36"/>
        <v>1.336643143210371E-2</v>
      </c>
      <c r="U66" s="6">
        <f t="shared" si="37"/>
        <v>5.1531284055672645E-3</v>
      </c>
      <c r="V66" s="6">
        <f t="shared" si="38"/>
        <v>0</v>
      </c>
      <c r="W66" s="6">
        <f t="shared" si="39"/>
        <v>0</v>
      </c>
    </row>
    <row r="67" spans="1:23">
      <c r="A67" s="19" t="s">
        <v>74</v>
      </c>
      <c r="B67" s="19" t="s">
        <v>75</v>
      </c>
      <c r="C67" s="5">
        <v>77986830.909999996</v>
      </c>
      <c r="D67" s="15">
        <v>3.1600000000000003E-2</v>
      </c>
      <c r="E67" s="6">
        <f t="shared" si="21"/>
        <v>1</v>
      </c>
      <c r="F67" s="6">
        <f t="shared" si="22"/>
        <v>0</v>
      </c>
      <c r="G67" s="6">
        <f t="shared" si="23"/>
        <v>0</v>
      </c>
      <c r="H67" s="6">
        <f t="shared" si="24"/>
        <v>0</v>
      </c>
      <c r="I67" s="6">
        <f t="shared" si="25"/>
        <v>0.99575623440344774</v>
      </c>
      <c r="J67" s="6">
        <f t="shared" si="26"/>
        <v>0</v>
      </c>
      <c r="K67" s="6">
        <f t="shared" si="27"/>
        <v>4.2437655965523067E-3</v>
      </c>
      <c r="L67" s="6">
        <f t="shared" si="28"/>
        <v>0</v>
      </c>
      <c r="M67" s="6">
        <f t="shared" si="29"/>
        <v>0</v>
      </c>
      <c r="N67" s="6">
        <f t="shared" si="30"/>
        <v>3.2482099483224146E-4</v>
      </c>
      <c r="O67" s="6">
        <f t="shared" si="31"/>
        <v>4.7719716990356677E-3</v>
      </c>
      <c r="P67" s="6">
        <f t="shared" si="32"/>
        <v>0.99490320730613213</v>
      </c>
      <c r="Q67" s="6">
        <f t="shared" si="33"/>
        <v>7.9478894419406539E-3</v>
      </c>
      <c r="R67" s="6">
        <f t="shared" si="34"/>
        <v>4.2437655965523067E-3</v>
      </c>
      <c r="S67" s="6">
        <f t="shared" si="35"/>
        <v>4.2437655965523067E-3</v>
      </c>
      <c r="T67" s="6">
        <f t="shared" si="36"/>
        <v>7.9478894419406539E-3</v>
      </c>
      <c r="U67" s="6">
        <f t="shared" si="37"/>
        <v>0</v>
      </c>
      <c r="V67" s="6">
        <f t="shared" si="38"/>
        <v>0</v>
      </c>
      <c r="W67" s="6">
        <f t="shared" si="39"/>
        <v>0</v>
      </c>
    </row>
    <row r="68" spans="1:23">
      <c r="A68" s="9" t="s">
        <v>55</v>
      </c>
      <c r="B68" s="9" t="s">
        <v>76</v>
      </c>
      <c r="C68" s="10">
        <v>1587657700.54</v>
      </c>
      <c r="D68" s="11">
        <v>0.64370000000000005</v>
      </c>
      <c r="E68" s="22">
        <f t="shared" si="21"/>
        <v>0.89176156593354405</v>
      </c>
      <c r="F68" s="22">
        <f t="shared" si="22"/>
        <v>4.3545291939493969E-2</v>
      </c>
      <c r="G68" s="22">
        <f t="shared" si="23"/>
        <v>6.2098867555938922E-2</v>
      </c>
      <c r="H68" s="22">
        <f t="shared" si="24"/>
        <v>2.5942745707712008E-3</v>
      </c>
      <c r="I68" s="22">
        <f t="shared" si="25"/>
        <v>0.77794043533433699</v>
      </c>
      <c r="J68" s="22">
        <f t="shared" si="26"/>
        <v>3.2432088139960326E-2</v>
      </c>
      <c r="K68" s="22">
        <f t="shared" si="27"/>
        <v>0.18921580306499536</v>
      </c>
      <c r="L68" s="22">
        <f t="shared" si="28"/>
        <v>4.1167346070736558E-4</v>
      </c>
      <c r="M68" s="22">
        <f t="shared" si="29"/>
        <v>0.15120222856498022</v>
      </c>
      <c r="N68" s="22">
        <f t="shared" si="30"/>
        <v>0.1236056361035839</v>
      </c>
      <c r="O68" s="22">
        <f t="shared" si="31"/>
        <v>0.22296143656129461</v>
      </c>
      <c r="P68" s="22">
        <f t="shared" si="32"/>
        <v>0.50223069877014126</v>
      </c>
      <c r="Q68" s="33">
        <f t="shared" si="33"/>
        <v>0.36189288790309004</v>
      </c>
      <c r="R68" s="33">
        <f t="shared" si="34"/>
        <v>0.17563559944637738</v>
      </c>
      <c r="S68" s="33">
        <f t="shared" si="35"/>
        <v>0.15069494475958184</v>
      </c>
      <c r="T68" s="33">
        <f t="shared" si="36"/>
        <v>0.1087881320077082</v>
      </c>
      <c r="U68" s="33">
        <f t="shared" si="37"/>
        <v>4.8561086293208558E-2</v>
      </c>
      <c r="V68" s="33">
        <f t="shared" si="38"/>
        <v>3.806450744983958E-2</v>
      </c>
      <c r="W68" s="33">
        <f t="shared" si="39"/>
        <v>3.796540899760615E-2</v>
      </c>
    </row>
    <row r="69" spans="1:23">
      <c r="A69" s="31" t="s">
        <v>55</v>
      </c>
      <c r="B69" s="9" t="s">
        <v>57</v>
      </c>
      <c r="C69" s="10">
        <v>2466338923.2399998</v>
      </c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 1</vt:lpstr>
      <vt:lpstr>Page 2</vt:lpstr>
    </vt:vector>
  </TitlesOfParts>
  <Company>GSA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PaulFBoyle</dc:creator>
  <cp:lastModifiedBy>ChristinaMMullins</cp:lastModifiedBy>
  <dcterms:created xsi:type="dcterms:W3CDTF">2014-12-05T18:55:09Z</dcterms:created>
  <dcterms:modified xsi:type="dcterms:W3CDTF">2015-02-11T14:46:13Z</dcterms:modified>
</cp:coreProperties>
</file>